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Users\kasreg\AppData\Local\Microsoft\Windows\Temporary Internet Files\Content.Outlook\W89GJ9I1\"/>
    </mc:Choice>
  </mc:AlternateContent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Lapas1!$B$1:$J$28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4" i="1" l="1"/>
  <c r="H25" i="1" l="1"/>
  <c r="H21" i="1" l="1"/>
  <c r="H20" i="1"/>
  <c r="H5" i="1" l="1"/>
  <c r="B5" i="1" l="1"/>
  <c r="B6" i="1" l="1"/>
  <c r="B7" i="1" s="1"/>
  <c r="B8" i="1" l="1"/>
  <c r="B9" i="1" s="1"/>
  <c r="B10" i="1" l="1"/>
  <c r="B11" i="1" s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  <c r="B23" i="1" l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<sst xmlns="http://schemas.openxmlformats.org/spreadsheetml/2006/main" count="129" uniqueCount="66">
  <si>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</si>
  <si>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</si>
  <si>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</si>
  <si>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</si>
  <si>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</si>
  <si>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</si>
  <si>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</si>
  <si>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</si>
  <si>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</si>
  <si>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</si>
  <si>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128.5; 134.1</t>
  </si>
  <si>
    <t>Stalo reikmenys prezentacijoms</t>
  </si>
  <si>
    <t>Sutarties kaina, Eur (su PVM)</t>
  </si>
  <si>
    <t>Mokymai „Viešieji pirkimai: 2015 m. įstatymo pakeitimai ir aktuali praktika“</t>
  </si>
  <si>
    <t>Skelbimo paskelbimo dienraštyje Panevėžio rytas paslaugos pirkimas, Panevėžio filialas</t>
  </si>
  <si>
    <t>Grindų valymo įrankiai</t>
  </si>
  <si>
    <t>Darbo kėdžių pneumatiniai pakėlimo mechanizmai, Vilniaus filialas</t>
  </si>
  <si>
    <t>Geriamo vandens pirkimas</t>
  </si>
  <si>
    <t>Darbuotojų, atsakingų už elektros ūkį testavimas</t>
  </si>
  <si>
    <t>Turto arba verslo vertinimo civilinės atsakomybės draudimas</t>
  </si>
  <si>
    <t>Automobilių techninės apžiūros paslaugos, Kauno filialas</t>
  </si>
  <si>
    <t>Automobilinės priekabos tento pirkimas, Kauno filialas</t>
  </si>
  <si>
    <t>Turto (serverių) draudimas</t>
  </si>
  <si>
    <t>Trad Data Security Ltd maitinimo paslaugos</t>
  </si>
  <si>
    <t>Įmonės administracinio pastato Vilniuje, Vinco Kudirkos g. 18 - 3 Monitoringo centro patalpų projektavimo paslaugų pirkimas</t>
  </si>
  <si>
    <t>Anglų kalbos kursai, Šiaulių filialas</t>
  </si>
  <si>
    <t>Gėlės laidotuvėms</t>
  </si>
  <si>
    <t>Maisto prekės, Vilniaus filialas</t>
  </si>
  <si>
    <t>UAB „Eden Springs Lietuva“</t>
  </si>
  <si>
    <t>Konferencija „Asmens privatumas kibernetinėje erdvėje 2015“</t>
  </si>
  <si>
    <t>UAB „Žinių era“</t>
  </si>
  <si>
    <t>123.4.1</t>
  </si>
  <si>
    <t>123.8.2</t>
  </si>
  <si>
    <t>UAB „Confinn“</t>
  </si>
  <si>
    <t>Konferencija „Viešieji pirkimai: sprendimai verslui. Naujos ES direktyvos. Pokyčiai ir problematika</t>
  </si>
  <si>
    <t>123.8.2; 128.2</t>
  </si>
  <si>
    <t>UAB „Verslo žinios“</t>
  </si>
  <si>
    <t>UAB „Pireka“</t>
  </si>
  <si>
    <t>„BTA Insurance Company“ SE filialas Lietuvoje</t>
  </si>
  <si>
    <t>Mocevičiaus firma „Eden Springs Lietuva“, t.k. 211638230</t>
  </si>
  <si>
    <t>123.4.1; 134.1</t>
  </si>
  <si>
    <t>UAB „Esse LT“;
UAB „Kitokia virtuvė“;
UAB „Viršupio boulingas“</t>
  </si>
  <si>
    <t>UAB „Priedanga“</t>
  </si>
  <si>
    <t>Seminaras „Viešieji pirkimai: praktika ir naujovės“</t>
  </si>
  <si>
    <t>Turto ir bendrosios civilinės atsakomybės draudimas</t>
  </si>
  <si>
    <t xml:space="preserve">123.4.1; 126 </t>
  </si>
  <si>
    <t>AB „Lietuvos draudimas“</t>
  </si>
  <si>
    <t>Liana Kvetkovskaja</t>
  </si>
  <si>
    <t>12.6; 123.8.2; 128.2; 134.1</t>
  </si>
  <si>
    <t>UAB „Tronhill“</t>
  </si>
  <si>
    <t>134.1</t>
  </si>
  <si>
    <t>UAB „Fenta“</t>
  </si>
  <si>
    <t>UAB „Panevėžio rytas“</t>
  </si>
  <si>
    <t>UAB „Kauno techninės apžiūros centras“</t>
  </si>
  <si>
    <t>UAB „Kedavė“</t>
  </si>
  <si>
    <t>UAB „Personalo valdymo sistemos“</t>
  </si>
  <si>
    <t>Pakeliamų garažo vartų, pakėlimo mechanizmo keitimo paslaugos pirkimas, Panevėžio filialas</t>
  </si>
  <si>
    <t>Oro drėkintuvas, dulkių siurblys ir kt.</t>
  </si>
  <si>
    <t>UAB „Ometa“</t>
  </si>
  <si>
    <t>UAB „Pontem“</t>
  </si>
  <si>
    <t>UAB „Mokesčių srautas“</t>
  </si>
  <si>
    <t>UAB „Senukų prekybos centras“</t>
  </si>
  <si>
    <r>
      <t>2015 M. VASARIO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</si>
  <si>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128.5, 134.1</t>
  </si>
  <si>
    <t>XML formato elektroninio dokumento įskiepio mobilaus parašo sistemai nuoma</t>
  </si>
  <si>
    <t>UAB „Tautek“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</si>
</sst>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28"/>
  <sheetViews>
    <sheetView showGridLines="0" tabSelected="1" workbookViewId="0">
      <pane ySplit="4" topLeftCell="A23" activePane="bottomLeft" state="frozen"/>
      <selection pane="bottomLeft" activeCell="H11" sqref="H11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24" t="s">
        <v>62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12</v>
      </c>
      <c r="I4" s="5" t="s">
        <v>3</v>
      </c>
      <c r="J4" s="5" t="s">
        <v>5</v>
      </c>
    </row>
    <row r="5" spans="2:10" ht="60" x14ac:dyDescent="0.25">
      <c r="B5" s="3">
        <f>IF(C5="","",COUNTA(C5))</f>
        <v>1</v>
      </c>
      <c r="C5" s="4" t="s">
        <v>29</v>
      </c>
      <c r="D5" s="4" t="s">
        <v>9</v>
      </c>
      <c r="E5" s="15" t="s">
        <v>10</v>
      </c>
      <c r="F5" s="21" t="s">
        <v>30</v>
      </c>
      <c r="G5" s="3"/>
      <c r="H5" s="20">
        <f>210*1.21</f>
        <v>254.1</v>
      </c>
      <c r="I5" s="4" t="s">
        <v>4</v>
      </c>
      <c r="J5" s="4"/>
    </row>
    <row r="6" spans="2:10" ht="75" x14ac:dyDescent="0.25">
      <c r="B6" s="3">
        <f>IF(C6="","",COUNT($B$5:B5)+1)</f>
        <v>2</v>
      </c>
      <c r="C6" s="4" t="s">
        <v>34</v>
      </c>
      <c r="D6" s="4" t="s">
        <v>9</v>
      </c>
      <c r="E6" s="15" t="s">
        <v>35</v>
      </c>
      <c r="F6" s="13" t="s">
        <v>36</v>
      </c>
      <c r="G6" s="3"/>
      <c r="H6" s="20">
        <v>200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13</v>
      </c>
      <c r="D7" s="4" t="s">
        <v>9</v>
      </c>
      <c r="E7" s="16" t="s">
        <v>32</v>
      </c>
      <c r="F7" s="13" t="s">
        <v>33</v>
      </c>
      <c r="G7" s="3"/>
      <c r="H7" s="20">
        <v>81.09</v>
      </c>
      <c r="I7" s="4" t="s">
        <v>4</v>
      </c>
      <c r="J7" s="4"/>
    </row>
    <row r="8" spans="2:10" ht="75" x14ac:dyDescent="0.25">
      <c r="B8" s="3">
        <f>IF(C8="","",COUNT($B$5:B7)+1)</f>
        <v>4</v>
      </c>
      <c r="C8" s="13" t="s">
        <v>14</v>
      </c>
      <c r="D8" s="4" t="s">
        <v>9</v>
      </c>
      <c r="E8" s="23">
        <v>127</v>
      </c>
      <c r="F8" s="13" t="s">
        <v>52</v>
      </c>
      <c r="G8" s="3"/>
      <c r="H8" s="20">
        <v>7.97</v>
      </c>
      <c r="I8" s="4" t="s">
        <v>4</v>
      </c>
      <c r="J8" s="4"/>
    </row>
    <row r="9" spans="2:10" ht="60" x14ac:dyDescent="0.25">
      <c r="B9" s="3">
        <f>IF(C9="","",COUNT($B$5:B8)+1)</f>
        <v>5</v>
      </c>
      <c r="C9" s="4" t="s">
        <v>15</v>
      </c>
      <c r="D9" s="4" t="s">
        <v>9</v>
      </c>
      <c r="E9" s="16" t="s">
        <v>10</v>
      </c>
      <c r="F9" s="13" t="s">
        <v>37</v>
      </c>
      <c r="G9" s="3"/>
      <c r="H9" s="20">
        <v>177.58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16</v>
      </c>
      <c r="D10" s="4" t="s">
        <v>9</v>
      </c>
      <c r="E10" s="16" t="s">
        <v>10</v>
      </c>
      <c r="F10" s="13" t="s">
        <v>49</v>
      </c>
      <c r="G10" s="3"/>
      <c r="H10" s="20">
        <v>204.84</v>
      </c>
      <c r="I10" s="4" t="s">
        <v>4</v>
      </c>
      <c r="J10" s="4"/>
    </row>
    <row r="11" spans="2:10" ht="60" x14ac:dyDescent="0.25">
      <c r="B11" s="3">
        <f>IF(C11="","",COUNT($B$5:B10)+1)</f>
        <v>7</v>
      </c>
      <c r="C11" s="4" t="s">
        <v>64</v>
      </c>
      <c r="D11" s="4" t="s">
        <v>9</v>
      </c>
      <c r="E11" s="15" t="s">
        <v>31</v>
      </c>
      <c r="F11" s="4" t="s">
        <v>65</v>
      </c>
      <c r="G11" s="3"/>
      <c r="H11" s="18">
        <v>58080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17</v>
      </c>
      <c r="D12" s="4" t="s">
        <v>9</v>
      </c>
      <c r="E12" s="16" t="s">
        <v>31</v>
      </c>
      <c r="F12" s="21" t="s">
        <v>28</v>
      </c>
      <c r="G12" s="3"/>
      <c r="H12" s="20">
        <v>25410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11</v>
      </c>
      <c r="D13" s="4" t="s">
        <v>9</v>
      </c>
      <c r="E13" s="16" t="s">
        <v>10</v>
      </c>
      <c r="F13" s="4" t="s">
        <v>39</v>
      </c>
      <c r="G13" s="3"/>
      <c r="H13" s="20">
        <v>344.68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18</v>
      </c>
      <c r="D14" s="4" t="s">
        <v>9</v>
      </c>
      <c r="E14" s="15" t="s">
        <v>50</v>
      </c>
      <c r="F14" s="22" t="s">
        <v>51</v>
      </c>
      <c r="G14" s="3"/>
      <c r="H14" s="20">
        <f>300*1.21</f>
        <v>363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19</v>
      </c>
      <c r="D15" s="4" t="s">
        <v>9</v>
      </c>
      <c r="E15" s="15" t="s">
        <v>31</v>
      </c>
      <c r="F15" s="21" t="s">
        <v>38</v>
      </c>
      <c r="G15" s="3"/>
      <c r="H15" s="20">
        <v>6243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20</v>
      </c>
      <c r="D16" s="4" t="s">
        <v>9</v>
      </c>
      <c r="E16" s="15" t="s">
        <v>50</v>
      </c>
      <c r="F16" s="22" t="s">
        <v>53</v>
      </c>
      <c r="G16" s="3"/>
      <c r="H16" s="20">
        <f>175*1.21</f>
        <v>211.75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21</v>
      </c>
      <c r="D17" s="4" t="s">
        <v>9</v>
      </c>
      <c r="E17" s="15" t="s">
        <v>50</v>
      </c>
      <c r="F17" s="22" t="s">
        <v>54</v>
      </c>
      <c r="G17" s="3"/>
      <c r="H17" s="20">
        <f>235*1.21</f>
        <v>284.34999999999997</v>
      </c>
      <c r="I17" s="4" t="s">
        <v>4</v>
      </c>
      <c r="J17" s="4"/>
    </row>
    <row r="18" spans="2:10" ht="75" x14ac:dyDescent="0.25">
      <c r="B18" s="3">
        <f>IF(C18="","",COUNT($B$5:B17)+1)</f>
        <v>14</v>
      </c>
      <c r="C18" s="4" t="s">
        <v>14</v>
      </c>
      <c r="D18" s="4" t="s">
        <v>9</v>
      </c>
      <c r="E18" s="15" t="s">
        <v>50</v>
      </c>
      <c r="F18" s="13" t="s">
        <v>52</v>
      </c>
      <c r="G18" s="3"/>
      <c r="H18" s="20">
        <v>7.51</v>
      </c>
      <c r="I18" s="4" t="s">
        <v>4</v>
      </c>
      <c r="J18" s="4"/>
    </row>
    <row r="19" spans="2:10" ht="60" x14ac:dyDescent="0.25">
      <c r="B19" s="3">
        <f>IF(C19="","",COUNT($B$5:B18)+1)</f>
        <v>15</v>
      </c>
      <c r="C19" s="4" t="s">
        <v>22</v>
      </c>
      <c r="D19" s="4" t="s">
        <v>9</v>
      </c>
      <c r="E19" s="16" t="s">
        <v>10</v>
      </c>
      <c r="F19" s="21" t="s">
        <v>38</v>
      </c>
      <c r="G19" s="3"/>
      <c r="H19" s="20">
        <v>113.87</v>
      </c>
      <c r="I19" s="4" t="s">
        <v>4</v>
      </c>
      <c r="J19" s="4"/>
    </row>
    <row r="20" spans="2:10" ht="60" customHeight="1" x14ac:dyDescent="0.25">
      <c r="B20" s="3">
        <f>IF(C20="","",COUNT($B$5:B19)+1)</f>
        <v>16</v>
      </c>
      <c r="C20" s="4" t="s">
        <v>23</v>
      </c>
      <c r="D20" s="4" t="s">
        <v>9</v>
      </c>
      <c r="E20" s="21" t="s">
        <v>10</v>
      </c>
      <c r="F20" s="13" t="s">
        <v>41</v>
      </c>
      <c r="G20" s="3"/>
      <c r="H20" s="20">
        <f>17+162.49+110</f>
        <v>289.49</v>
      </c>
      <c r="I20" s="4" t="s">
        <v>4</v>
      </c>
      <c r="J20" s="4"/>
    </row>
    <row r="21" spans="2:10" ht="90" x14ac:dyDescent="0.25">
      <c r="B21" s="3">
        <f>IF(C21="","",COUNT($B$5:B20)+1)</f>
        <v>17</v>
      </c>
      <c r="C21" s="13" t="s">
        <v>24</v>
      </c>
      <c r="D21" s="4" t="s">
        <v>9</v>
      </c>
      <c r="E21" s="4" t="s">
        <v>40</v>
      </c>
      <c r="F21" s="22" t="s">
        <v>42</v>
      </c>
      <c r="G21" s="3"/>
      <c r="H21" s="20">
        <f>3000*1.21</f>
        <v>3630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25</v>
      </c>
      <c r="D22" s="4" t="s">
        <v>9</v>
      </c>
      <c r="E22" s="15" t="s">
        <v>50</v>
      </c>
      <c r="F22" s="22" t="s">
        <v>55</v>
      </c>
      <c r="G22" s="3"/>
      <c r="H22" s="20">
        <v>600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26</v>
      </c>
      <c r="D23" s="4" t="s">
        <v>9</v>
      </c>
      <c r="E23" s="4" t="s">
        <v>10</v>
      </c>
      <c r="F23" s="21" t="s">
        <v>47</v>
      </c>
      <c r="G23" s="3"/>
      <c r="H23" s="19">
        <v>6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13" t="s">
        <v>27</v>
      </c>
      <c r="D24" s="4" t="s">
        <v>9</v>
      </c>
      <c r="E24" s="4" t="s">
        <v>10</v>
      </c>
      <c r="F24" s="17" t="s">
        <v>59</v>
      </c>
      <c r="G24" s="3"/>
      <c r="H24" s="14">
        <v>1752.08</v>
      </c>
      <c r="I24" s="4" t="s">
        <v>4</v>
      </c>
      <c r="J24" s="4"/>
    </row>
    <row r="25" spans="2:10" ht="60" x14ac:dyDescent="0.25">
      <c r="B25" s="3">
        <f>IF(C25="","",COUNT($B$5:B24)+1)</f>
        <v>21</v>
      </c>
      <c r="C25" s="4" t="s">
        <v>43</v>
      </c>
      <c r="D25" s="4" t="s">
        <v>9</v>
      </c>
      <c r="E25" s="4" t="s">
        <v>48</v>
      </c>
      <c r="F25" s="17" t="s">
        <v>60</v>
      </c>
      <c r="G25" s="3"/>
      <c r="H25" s="20">
        <f>80*1.21</f>
        <v>96.8</v>
      </c>
      <c r="I25" s="4" t="s">
        <v>4</v>
      </c>
      <c r="J25" s="4"/>
    </row>
    <row r="26" spans="2:10" ht="60" x14ac:dyDescent="0.25">
      <c r="B26" s="3">
        <f>IF(C26="","",COUNT($B$5:B25)+1)</f>
        <v>22</v>
      </c>
      <c r="C26" s="4" t="s">
        <v>44</v>
      </c>
      <c r="D26" s="4" t="s">
        <v>9</v>
      </c>
      <c r="E26" s="4" t="s">
        <v>45</v>
      </c>
      <c r="F26" s="17" t="s">
        <v>46</v>
      </c>
      <c r="G26" s="3"/>
      <c r="H26" s="20">
        <v>8995.56</v>
      </c>
      <c r="I26" s="4" t="s">
        <v>4</v>
      </c>
      <c r="J26" s="4"/>
    </row>
    <row r="27" spans="2:10" ht="75" x14ac:dyDescent="0.25">
      <c r="B27" s="3">
        <f>IF(C27="","",COUNT($B$5:B26)+1)</f>
        <v>23</v>
      </c>
      <c r="C27" s="4" t="s">
        <v>56</v>
      </c>
      <c r="D27" s="4" t="s">
        <v>9</v>
      </c>
      <c r="E27" s="4" t="s">
        <v>63</v>
      </c>
      <c r="F27" s="22" t="s">
        <v>58</v>
      </c>
      <c r="G27" s="3"/>
      <c r="H27" s="14">
        <v>309</v>
      </c>
      <c r="I27" s="4" t="s">
        <v>4</v>
      </c>
      <c r="J27" s="4"/>
    </row>
    <row r="28" spans="2:10" ht="60" x14ac:dyDescent="0.25">
      <c r="B28" s="3">
        <f>IF(C28="","",COUNT($B$5:B27)+1)</f>
        <v>24</v>
      </c>
      <c r="C28" s="4" t="s">
        <v>57</v>
      </c>
      <c r="D28" s="4" t="s">
        <v>9</v>
      </c>
      <c r="E28" s="4" t="s">
        <v>63</v>
      </c>
      <c r="F28" s="13" t="s">
        <v>61</v>
      </c>
      <c r="G28" s="3"/>
      <c r="H28" s="18">
        <v>121.5</v>
      </c>
      <c r="I28" s="4" t="s">
        <v>4</v>
      </c>
      <c r="J28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Regina Kastickienė</cp:lastModifiedBy>
  <cp:lastPrinted>2014-02-28T11:03:11Z</cp:lastPrinted>
  <dcterms:created xsi:type="dcterms:W3CDTF">2014-01-30T11:38:13Z</dcterms:created>
  <dcterms:modified xsi:type="dcterms:W3CDTF">2015-03-02T09:19:50Z</dcterms:modified>
</cp:coreProperties>
</file>