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D:\Users\kasreg\AppData\Local\Microsoft\Windows\Temporary Internet Files\Content.Outlook\W89GJ9I1\"/>
    </mc:Choice>
  </mc:AlternateContent>
  <bookViews>
    <workbookView xWindow="120" yWindow="45" windowWidth="19320" windowHeight="12660"/>
  </bookViews>
  <sheets>
    <sheet name="Lapas1" sheetId="1" r:id="rId1"/>
  </sheets>
  <definedNames>
    <definedName name="_xlnm.Print_Area" localSheetId="0">Lapas1!$B$1:$J$28</definedName>
    <definedName name="_xlnm.Print_Titles" localSheetId="0">Lapas1!$4:$4</definedName>
  </definedNames>
  <calcPr calcId="152511"/>
</workbook>
</file>

<file path=xl/calcChain.xml><?xml version="1.0" encoding="utf-8"?>
<calcChain xmlns="http://schemas.openxmlformats.org/spreadsheetml/2006/main">
  <c r="H17" i="1" l="1"/>
  <c r="H16" i="1"/>
  <c r="H14" i="1" l="1"/>
  <c r="H25" i="1" l="1"/>
  <c r="H21" i="1" l="1"/>
  <c r="H20" i="1"/>
  <c r="H5" i="1" l="1"/>
  <c r="B5" i="1" l="1"/>
  <c r="B6" i="1" l="1"/>
  <c r="B7" i="1" s="1"/>
  <c r="B8" i="1" l="1"/>
  <c r="B9" i="1" s="1"/>
  <c r="B10" i="1" l="1"/>
  <c r="B11" i="1" s="1"/>
  <c r="B12" i="1" l="1"/>
  <c r="B13" i="1" s="1"/>
  <c r="B14" i="1" l="1"/>
  <c r="B15" i="1" s="1"/>
  <c r="B16" i="1" l="1"/>
  <c r="B17" i="1" s="1"/>
  <c r="B18" i="1" l="1"/>
  <c r="B19" i="1" s="1"/>
  <c r="B20" i="1" l="1"/>
  <c r="B21" i="1" s="1"/>
  <c r="B22" i="1" s="1"/>
  <c r="B23" i="1" l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<sst xmlns="http://schemas.openxmlformats.org/spreadsheetml/2006/main" count="129" uniqueCount="66">
  <si>
    <t>Eil. Nr.</t>
  </si>
  <si>
    <t>Tiekėjo, su kuriuo sudaryta sutartis, pavadinimas/įmonės kodas</t>
  </si>
  <si>
    <t>Pirkimo objekto pavadinimas</t>
  </si>
  <si>
    <t>Laimėjusio dalyvio pasirinkimo priežastis</t>
  </si>
  <si>
    <t>mažiausia kaina</t>
  </si>
  <si>
    <t>Pastabos</t>
  </si>
  <si>
    <t>Pirkimo būdas / Pirkimo būdo pasirinkimo priežastis</t>
  </si>
  <si>
    <t>Supaprastintų viešųjų pirkimų taisyklių punktas (papunktis), kuriuo vadovaujantis atliekamas pirkimas)</t>
  </si>
  <si>
    <t>Subrangovo pavadinimas / Pirkimo sutarties  įsipareigojimų dalis, kuriai laimėtojas ketina pasitelkti trečiuosius asmenis kaip subrangovus</t>
  </si>
  <si>
    <t>apklausa / atsižvelgiant į numatomą pirkimo vertę</t>
  </si>
  <si>
    <t>128.5; 134.1</t>
  </si>
  <si>
    <t>Stalo reikmenys prezentacijoms</t>
  </si>
  <si>
    <t>Sutarties kaina, Eur (su PVM)</t>
  </si>
  <si>
    <t>Mokymai „Viešieji pirkimai: 2015 m. įstatymo pakeitimai ir aktuali praktika“</t>
  </si>
  <si>
    <t>Skelbimo paskelbimo dienraštyje Panevėžio rytas paslaugos pirkimas, Panevėžio filialas</t>
  </si>
  <si>
    <t>Grindų valymo įrankiai</t>
  </si>
  <si>
    <t>Darbo kėdžių pneumatiniai pakėlimo mechanizmai, Vilniaus filialas</t>
  </si>
  <si>
    <t>Geriamo vandens pirkimas</t>
  </si>
  <si>
    <t>Darbuotojų, atsakingų už elektros ūkį testavimas</t>
  </si>
  <si>
    <t>Turto arba verslo vertinimo civilinės atsakomybės draudimas</t>
  </si>
  <si>
    <t>Automobilių techninės apžiūros paslaugos, Kauno filialas</t>
  </si>
  <si>
    <t>Automobilinės priekabos tento pirkimas, Kauno filialas</t>
  </si>
  <si>
    <t>Turto (serverių) draudimas</t>
  </si>
  <si>
    <t>Trad Data Security Ltd maitinimo paslaugos</t>
  </si>
  <si>
    <t>Įmonės administracinio pastato Vilniuje, Vinco Kudirkos g. 18 - 3 Monitoringo centro patalpų projektavimo paslaugų pirkimas</t>
  </si>
  <si>
    <t>Anglų kalbos kursai, Šiaulių filialas</t>
  </si>
  <si>
    <t>Gėlės laidotuvėms</t>
  </si>
  <si>
    <t>Maisto prekės, Vilniaus filialas</t>
  </si>
  <si>
    <t>UAB „Eden Springs Lietuva“</t>
  </si>
  <si>
    <t>Konferencija „Asmens privatumas kibernetinėje erdvėje 2015“</t>
  </si>
  <si>
    <t>UAB „Žinių era“</t>
  </si>
  <si>
    <t>123.4.1</t>
  </si>
  <si>
    <t>123.8.2</t>
  </si>
  <si>
    <t>UAB „Confinn“</t>
  </si>
  <si>
    <t>Konferencija „Viešieji pirkimai: sprendimai verslui. Naujos ES direktyvos. Pokyčiai ir problematika</t>
  </si>
  <si>
    <t>123.8.2; 128.2</t>
  </si>
  <si>
    <t>UAB „Verslo žinios“</t>
  </si>
  <si>
    <t>UAB „Pireka“</t>
  </si>
  <si>
    <t>„BTA Insurance Company“ SE filialas Lietuvoje</t>
  </si>
  <si>
    <t>Mocevičiaus firma „Eden Springs Lietuva“, t.k. 211638230</t>
  </si>
  <si>
    <t>123.4.1; 134.1</t>
  </si>
  <si>
    <t>UAB „Esse LT“;
UAB „Kitokia virtuvė“;
UAB „Viršupio boulingas“</t>
  </si>
  <si>
    <t>UAB „Priedanga“</t>
  </si>
  <si>
    <t>Seminaras „Viešieji pirkimai: praktika ir naujovės“</t>
  </si>
  <si>
    <t>Turto ir bendrosios civilinės atsakomybės draudimas</t>
  </si>
  <si>
    <t xml:space="preserve">123.4.1; 126 </t>
  </si>
  <si>
    <t>AB „Lietuvos draudimas“</t>
  </si>
  <si>
    <t>Liana Kvetkovskaja</t>
  </si>
  <si>
    <t>12.6; 123.8.2; 128.2; 134.1</t>
  </si>
  <si>
    <t>UAB „Tronhill“</t>
  </si>
  <si>
    <t>134.1</t>
  </si>
  <si>
    <t>UAB „Fenta“</t>
  </si>
  <si>
    <t>UAB „Panevėžio rytas“</t>
  </si>
  <si>
    <t>UAB „Kauno techninės apžiūros centras“</t>
  </si>
  <si>
    <t>UAB „Kedavė“</t>
  </si>
  <si>
    <t>UAB „Personalo valdymo sistemos“</t>
  </si>
  <si>
    <t>Pakeliamų garažo vartų, pakėlimo mechanizmo keitimo paslaugos pirkimas, Panevėžio filialas</t>
  </si>
  <si>
    <t>Oro drėkintuvas, dulkių siurblys ir kt.</t>
  </si>
  <si>
    <t>UAB „Ometa“</t>
  </si>
  <si>
    <t>UAB „Pontem“</t>
  </si>
  <si>
    <t>UAB „Mokesčių srautas“</t>
  </si>
  <si>
    <t>UAB „Senukų prekybos centras“</t>
  </si>
  <si>
    <r>
      <t>2015 M. VASARIO</t>
    </r>
    <r>
      <rPr>
        <b/>
        <sz val="12"/>
        <color theme="1"/>
        <rFont val="Times New Roman"/>
        <family val="1"/>
        <charset val="186"/>
      </rPr>
      <t xml:space="preserve"> MĖNESĮ VYKDYTI MAŽOS VERTĖS PIRKIMAI</t>
    </r>
  </si>
  <si>
    <t>128.5, 134.1</t>
  </si>
  <si>
    <t>XML formato elektroninio dokumento įskiepio mobilaus parašo sistemai nuoma</t>
  </si>
  <si>
    <t>UAB „Tautek“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</si>
</sst>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1:J28"/>
  <sheetViews>
    <sheetView showGridLines="0" tabSelected="1" workbookViewId="0">
      <pane ySplit="4" topLeftCell="A23" activePane="bottomLeft" state="frozen"/>
      <selection pane="bottomLeft" activeCell="H11" sqref="H11"/>
    </sheetView>
  </sheetViews>
  <sheetFormatPr defaultRowHeight="15" x14ac:dyDescent="0.25"/>
  <cols>
    <col min="1" max="1" width="1.42578125" style="2" customWidth="1"/>
    <col min="2" max="2" width="5.42578125" style="2" customWidth="1"/>
    <col min="3" max="3" width="20.7109375" style="2" customWidth="1"/>
    <col min="4" max="4" width="19" style="6" customWidth="1"/>
    <col min="5" max="5" width="15.85546875" style="2" customWidth="1"/>
    <col min="6" max="6" width="20.5703125" style="2" customWidth="1"/>
    <col min="7" max="7" width="16.140625" style="2" customWidth="1"/>
    <col min="8" max="8" width="15.7109375" style="12" customWidth="1"/>
    <col min="9" max="9" width="17.85546875" style="7" customWidth="1"/>
    <col min="10" max="10" width="14.28515625" style="6" customWidth="1"/>
    <col min="11" max="16384" width="9.140625" style="2"/>
  </cols>
  <sheetData>
    <row r="1" spans="2:10" x14ac:dyDescent="0.25">
      <c r="B1" s="8"/>
      <c r="C1" s="8"/>
      <c r="D1" s="9"/>
      <c r="E1" s="8"/>
      <c r="F1" s="8"/>
      <c r="G1" s="8"/>
      <c r="H1" s="11"/>
      <c r="I1" s="10"/>
      <c r="J1" s="9"/>
    </row>
    <row r="2" spans="2:10" ht="15.75" x14ac:dyDescent="0.25">
      <c r="B2" s="24" t="s">
        <v>62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8"/>
      <c r="C3" s="8"/>
      <c r="D3" s="9"/>
      <c r="E3" s="8"/>
      <c r="F3" s="8"/>
      <c r="G3" s="8"/>
      <c r="H3" s="11"/>
      <c r="I3" s="10"/>
      <c r="J3" s="9"/>
    </row>
    <row r="4" spans="2:10" ht="187.5" customHeight="1" x14ac:dyDescent="0.25">
      <c r="B4" s="1" t="s">
        <v>0</v>
      </c>
      <c r="C4" s="1" t="s">
        <v>2</v>
      </c>
      <c r="D4" s="1" t="s">
        <v>6</v>
      </c>
      <c r="E4" s="1" t="s">
        <v>7</v>
      </c>
      <c r="F4" s="1" t="s">
        <v>1</v>
      </c>
      <c r="G4" s="1" t="s">
        <v>8</v>
      </c>
      <c r="H4" s="1" t="s">
        <v>12</v>
      </c>
      <c r="I4" s="5" t="s">
        <v>3</v>
      </c>
      <c r="J4" s="5" t="s">
        <v>5</v>
      </c>
    </row>
    <row r="5" spans="2:10" ht="60" x14ac:dyDescent="0.25">
      <c r="B5" s="3">
        <f>IF(C5="","",COUNTA(C5))</f>
        <v>1</v>
      </c>
      <c r="C5" s="4" t="s">
        <v>29</v>
      </c>
      <c r="D5" s="4" t="s">
        <v>9</v>
      </c>
      <c r="E5" s="15" t="s">
        <v>10</v>
      </c>
      <c r="F5" s="21" t="s">
        <v>30</v>
      </c>
      <c r="G5" s="3"/>
      <c r="H5" s="20">
        <f>210*1.21</f>
        <v>254.1</v>
      </c>
      <c r="I5" s="4" t="s">
        <v>4</v>
      </c>
      <c r="J5" s="4"/>
    </row>
    <row r="6" spans="2:10" ht="75" x14ac:dyDescent="0.25">
      <c r="B6" s="3">
        <f>IF(C6="","",COUNT($B$5:B5)+1)</f>
        <v>2</v>
      </c>
      <c r="C6" s="4" t="s">
        <v>34</v>
      </c>
      <c r="D6" s="4" t="s">
        <v>9</v>
      </c>
      <c r="E6" s="15" t="s">
        <v>35</v>
      </c>
      <c r="F6" s="13" t="s">
        <v>36</v>
      </c>
      <c r="G6" s="3"/>
      <c r="H6" s="20">
        <v>200</v>
      </c>
      <c r="I6" s="4" t="s">
        <v>4</v>
      </c>
      <c r="J6" s="4"/>
    </row>
    <row r="7" spans="2:10" ht="60" x14ac:dyDescent="0.25">
      <c r="B7" s="3">
        <f>IF(C7="","",COUNT($B$5:B6)+1)</f>
        <v>3</v>
      </c>
      <c r="C7" s="4" t="s">
        <v>13</v>
      </c>
      <c r="D7" s="4" t="s">
        <v>9</v>
      </c>
      <c r="E7" s="16" t="s">
        <v>32</v>
      </c>
      <c r="F7" s="13" t="s">
        <v>33</v>
      </c>
      <c r="G7" s="3"/>
      <c r="H7" s="20">
        <v>81.09</v>
      </c>
      <c r="I7" s="4" t="s">
        <v>4</v>
      </c>
      <c r="J7" s="4"/>
    </row>
    <row r="8" spans="2:10" ht="75" x14ac:dyDescent="0.25">
      <c r="B8" s="3">
        <f>IF(C8="","",COUNT($B$5:B7)+1)</f>
        <v>4</v>
      </c>
      <c r="C8" s="13" t="s">
        <v>14</v>
      </c>
      <c r="D8" s="4" t="s">
        <v>9</v>
      </c>
      <c r="E8" s="23">
        <v>127</v>
      </c>
      <c r="F8" s="13" t="s">
        <v>52</v>
      </c>
      <c r="G8" s="3"/>
      <c r="H8" s="20">
        <v>7.97</v>
      </c>
      <c r="I8" s="4" t="s">
        <v>4</v>
      </c>
      <c r="J8" s="4"/>
    </row>
    <row r="9" spans="2:10" ht="60" x14ac:dyDescent="0.25">
      <c r="B9" s="3">
        <f>IF(C9="","",COUNT($B$5:B8)+1)</f>
        <v>5</v>
      </c>
      <c r="C9" s="4" t="s">
        <v>15</v>
      </c>
      <c r="D9" s="4" t="s">
        <v>9</v>
      </c>
      <c r="E9" s="16" t="s">
        <v>10</v>
      </c>
      <c r="F9" s="13" t="s">
        <v>37</v>
      </c>
      <c r="G9" s="3"/>
      <c r="H9" s="20">
        <v>177.58</v>
      </c>
      <c r="I9" s="4" t="s">
        <v>4</v>
      </c>
      <c r="J9" s="4"/>
    </row>
    <row r="10" spans="2:10" ht="60" x14ac:dyDescent="0.25">
      <c r="B10" s="3">
        <f>IF(C10="","",COUNT($B$5:B9)+1)</f>
        <v>6</v>
      </c>
      <c r="C10" s="4" t="s">
        <v>16</v>
      </c>
      <c r="D10" s="4" t="s">
        <v>9</v>
      </c>
      <c r="E10" s="16" t="s">
        <v>10</v>
      </c>
      <c r="F10" s="13" t="s">
        <v>49</v>
      </c>
      <c r="G10" s="3"/>
      <c r="H10" s="20">
        <v>204.84</v>
      </c>
      <c r="I10" s="4" t="s">
        <v>4</v>
      </c>
      <c r="J10" s="4"/>
    </row>
    <row r="11" spans="2:10" ht="60" x14ac:dyDescent="0.25">
      <c r="B11" s="3">
        <f>IF(C11="","",COUNT($B$5:B10)+1)</f>
        <v>7</v>
      </c>
      <c r="C11" s="4" t="s">
        <v>64</v>
      </c>
      <c r="D11" s="4" t="s">
        <v>9</v>
      </c>
      <c r="E11" s="15" t="s">
        <v>31</v>
      </c>
      <c r="F11" s="4" t="s">
        <v>65</v>
      </c>
      <c r="G11" s="3"/>
      <c r="H11" s="18">
        <v>58080</v>
      </c>
      <c r="I11" s="4" t="s">
        <v>4</v>
      </c>
      <c r="J11" s="4"/>
    </row>
    <row r="12" spans="2:10" ht="60" x14ac:dyDescent="0.25">
      <c r="B12" s="3">
        <f>IF(C12="","",COUNT($B$5:B11)+1)</f>
        <v>8</v>
      </c>
      <c r="C12" s="4" t="s">
        <v>17</v>
      </c>
      <c r="D12" s="4" t="s">
        <v>9</v>
      </c>
      <c r="E12" s="16" t="s">
        <v>31</v>
      </c>
      <c r="F12" s="21" t="s">
        <v>28</v>
      </c>
      <c r="G12" s="3"/>
      <c r="H12" s="20">
        <v>25410</v>
      </c>
      <c r="I12" s="4" t="s">
        <v>4</v>
      </c>
      <c r="J12" s="4"/>
    </row>
    <row r="13" spans="2:10" ht="60" x14ac:dyDescent="0.25">
      <c r="B13" s="3">
        <f>IF(C13="","",COUNT($B$5:B12)+1)</f>
        <v>9</v>
      </c>
      <c r="C13" s="4" t="s">
        <v>11</v>
      </c>
      <c r="D13" s="4" t="s">
        <v>9</v>
      </c>
      <c r="E13" s="16" t="s">
        <v>10</v>
      </c>
      <c r="F13" s="4" t="s">
        <v>39</v>
      </c>
      <c r="G13" s="3"/>
      <c r="H13" s="20">
        <v>344.68</v>
      </c>
      <c r="I13" s="4" t="s">
        <v>4</v>
      </c>
      <c r="J13" s="4"/>
    </row>
    <row r="14" spans="2:10" ht="60" x14ac:dyDescent="0.25">
      <c r="B14" s="3">
        <f>IF(C14="","",COUNT($B$5:B13)+1)</f>
        <v>10</v>
      </c>
      <c r="C14" s="4" t="s">
        <v>18</v>
      </c>
      <c r="D14" s="4" t="s">
        <v>9</v>
      </c>
      <c r="E14" s="15" t="s">
        <v>50</v>
      </c>
      <c r="F14" s="22" t="s">
        <v>51</v>
      </c>
      <c r="G14" s="3"/>
      <c r="H14" s="20">
        <f>300*1.21</f>
        <v>363</v>
      </c>
      <c r="I14" s="4" t="s">
        <v>4</v>
      </c>
      <c r="J14" s="4"/>
    </row>
    <row r="15" spans="2:10" ht="60" x14ac:dyDescent="0.25">
      <c r="B15" s="3">
        <f>IF(C15="","",COUNT($B$5:B14)+1)</f>
        <v>11</v>
      </c>
      <c r="C15" s="4" t="s">
        <v>19</v>
      </c>
      <c r="D15" s="4" t="s">
        <v>9</v>
      </c>
      <c r="E15" s="15" t="s">
        <v>31</v>
      </c>
      <c r="F15" s="21" t="s">
        <v>38</v>
      </c>
      <c r="G15" s="3"/>
      <c r="H15" s="20">
        <v>6243</v>
      </c>
      <c r="I15" s="4" t="s">
        <v>4</v>
      </c>
      <c r="J15" s="4"/>
    </row>
    <row r="16" spans="2:10" ht="60" x14ac:dyDescent="0.25">
      <c r="B16" s="3">
        <f>IF(C16="","",COUNT($B$5:B15)+1)</f>
        <v>12</v>
      </c>
      <c r="C16" s="4" t="s">
        <v>20</v>
      </c>
      <c r="D16" s="4" t="s">
        <v>9</v>
      </c>
      <c r="E16" s="15" t="s">
        <v>50</v>
      </c>
      <c r="F16" s="22" t="s">
        <v>53</v>
      </c>
      <c r="G16" s="3"/>
      <c r="H16" s="20">
        <f>175*1.21</f>
        <v>211.75</v>
      </c>
      <c r="I16" s="4" t="s">
        <v>4</v>
      </c>
      <c r="J16" s="4"/>
    </row>
    <row r="17" spans="2:10" ht="60" x14ac:dyDescent="0.25">
      <c r="B17" s="3">
        <f>IF(C17="","",COUNT($B$5:B16)+1)</f>
        <v>13</v>
      </c>
      <c r="C17" s="4" t="s">
        <v>21</v>
      </c>
      <c r="D17" s="4" t="s">
        <v>9</v>
      </c>
      <c r="E17" s="15" t="s">
        <v>50</v>
      </c>
      <c r="F17" s="22" t="s">
        <v>54</v>
      </c>
      <c r="G17" s="3"/>
      <c r="H17" s="20">
        <f>235*1.21</f>
        <v>284.34999999999997</v>
      </c>
      <c r="I17" s="4" t="s">
        <v>4</v>
      </c>
      <c r="J17" s="4"/>
    </row>
    <row r="18" spans="2:10" ht="75" x14ac:dyDescent="0.25">
      <c r="B18" s="3">
        <f>IF(C18="","",COUNT($B$5:B17)+1)</f>
        <v>14</v>
      </c>
      <c r="C18" s="4" t="s">
        <v>14</v>
      </c>
      <c r="D18" s="4" t="s">
        <v>9</v>
      </c>
      <c r="E18" s="15" t="s">
        <v>50</v>
      </c>
      <c r="F18" s="13" t="s">
        <v>52</v>
      </c>
      <c r="G18" s="3"/>
      <c r="H18" s="20">
        <v>7.51</v>
      </c>
      <c r="I18" s="4" t="s">
        <v>4</v>
      </c>
      <c r="J18" s="4"/>
    </row>
    <row r="19" spans="2:10" ht="60" x14ac:dyDescent="0.25">
      <c r="B19" s="3">
        <f>IF(C19="","",COUNT($B$5:B18)+1)</f>
        <v>15</v>
      </c>
      <c r="C19" s="4" t="s">
        <v>22</v>
      </c>
      <c r="D19" s="4" t="s">
        <v>9</v>
      </c>
      <c r="E19" s="16" t="s">
        <v>10</v>
      </c>
      <c r="F19" s="21" t="s">
        <v>38</v>
      </c>
      <c r="G19" s="3"/>
      <c r="H19" s="20">
        <v>113.87</v>
      </c>
      <c r="I19" s="4" t="s">
        <v>4</v>
      </c>
      <c r="J19" s="4"/>
    </row>
    <row r="20" spans="2:10" ht="60" customHeight="1" x14ac:dyDescent="0.25">
      <c r="B20" s="3">
        <f>IF(C20="","",COUNT($B$5:B19)+1)</f>
        <v>16</v>
      </c>
      <c r="C20" s="4" t="s">
        <v>23</v>
      </c>
      <c r="D20" s="4" t="s">
        <v>9</v>
      </c>
      <c r="E20" s="21" t="s">
        <v>10</v>
      </c>
      <c r="F20" s="13" t="s">
        <v>41</v>
      </c>
      <c r="G20" s="3"/>
      <c r="H20" s="20">
        <f>17+162.49+110</f>
        <v>289.49</v>
      </c>
      <c r="I20" s="4" t="s">
        <v>4</v>
      </c>
      <c r="J20" s="4"/>
    </row>
    <row r="21" spans="2:10" ht="90" x14ac:dyDescent="0.25">
      <c r="B21" s="3">
        <f>IF(C21="","",COUNT($B$5:B20)+1)</f>
        <v>17</v>
      </c>
      <c r="C21" s="13" t="s">
        <v>24</v>
      </c>
      <c r="D21" s="4" t="s">
        <v>9</v>
      </c>
      <c r="E21" s="4" t="s">
        <v>40</v>
      </c>
      <c r="F21" s="22" t="s">
        <v>42</v>
      </c>
      <c r="G21" s="3"/>
      <c r="H21" s="20">
        <f>3000*1.21</f>
        <v>3630</v>
      </c>
      <c r="I21" s="4" t="s">
        <v>4</v>
      </c>
      <c r="J21" s="4"/>
    </row>
    <row r="22" spans="2:10" ht="60" x14ac:dyDescent="0.25">
      <c r="B22" s="3">
        <f>IF(C22="","",COUNT($B$5:B21)+1)</f>
        <v>18</v>
      </c>
      <c r="C22" s="4" t="s">
        <v>25</v>
      </c>
      <c r="D22" s="4" t="s">
        <v>9</v>
      </c>
      <c r="E22" s="15" t="s">
        <v>50</v>
      </c>
      <c r="F22" s="22" t="s">
        <v>55</v>
      </c>
      <c r="G22" s="3"/>
      <c r="H22" s="20">
        <v>600</v>
      </c>
      <c r="I22" s="4" t="s">
        <v>4</v>
      </c>
      <c r="J22" s="4"/>
    </row>
    <row r="23" spans="2:10" ht="60" x14ac:dyDescent="0.25">
      <c r="B23" s="3">
        <f>IF(C23="","",COUNT($B$5:B22)+1)</f>
        <v>19</v>
      </c>
      <c r="C23" s="4" t="s">
        <v>26</v>
      </c>
      <c r="D23" s="4" t="s">
        <v>9</v>
      </c>
      <c r="E23" s="4" t="s">
        <v>10</v>
      </c>
      <c r="F23" s="21" t="s">
        <v>47</v>
      </c>
      <c r="G23" s="3"/>
      <c r="H23" s="19">
        <v>6</v>
      </c>
      <c r="I23" s="4" t="s">
        <v>4</v>
      </c>
      <c r="J23" s="4"/>
    </row>
    <row r="24" spans="2:10" ht="60" x14ac:dyDescent="0.25">
      <c r="B24" s="3">
        <f>IF(C24="","",COUNT($B$5:B23)+1)</f>
        <v>20</v>
      </c>
      <c r="C24" s="13" t="s">
        <v>27</v>
      </c>
      <c r="D24" s="4" t="s">
        <v>9</v>
      </c>
      <c r="E24" s="4" t="s">
        <v>10</v>
      </c>
      <c r="F24" s="17" t="s">
        <v>59</v>
      </c>
      <c r="G24" s="3"/>
      <c r="H24" s="14">
        <v>1752.08</v>
      </c>
      <c r="I24" s="4" t="s">
        <v>4</v>
      </c>
      <c r="J24" s="4"/>
    </row>
    <row r="25" spans="2:10" ht="60" x14ac:dyDescent="0.25">
      <c r="B25" s="3">
        <f>IF(C25="","",COUNT($B$5:B24)+1)</f>
        <v>21</v>
      </c>
      <c r="C25" s="4" t="s">
        <v>43</v>
      </c>
      <c r="D25" s="4" t="s">
        <v>9</v>
      </c>
      <c r="E25" s="4" t="s">
        <v>48</v>
      </c>
      <c r="F25" s="17" t="s">
        <v>60</v>
      </c>
      <c r="G25" s="3"/>
      <c r="H25" s="20">
        <f>80*1.21</f>
        <v>96.8</v>
      </c>
      <c r="I25" s="4" t="s">
        <v>4</v>
      </c>
      <c r="J25" s="4"/>
    </row>
    <row r="26" spans="2:10" ht="60" x14ac:dyDescent="0.25">
      <c r="B26" s="3">
        <f>IF(C26="","",COUNT($B$5:B25)+1)</f>
        <v>22</v>
      </c>
      <c r="C26" s="4" t="s">
        <v>44</v>
      </c>
      <c r="D26" s="4" t="s">
        <v>9</v>
      </c>
      <c r="E26" s="4" t="s">
        <v>45</v>
      </c>
      <c r="F26" s="17" t="s">
        <v>46</v>
      </c>
      <c r="G26" s="3"/>
      <c r="H26" s="20">
        <v>8995.56</v>
      </c>
      <c r="I26" s="4" t="s">
        <v>4</v>
      </c>
      <c r="J26" s="4"/>
    </row>
    <row r="27" spans="2:10" ht="75" x14ac:dyDescent="0.25">
      <c r="B27" s="3">
        <f>IF(C27="","",COUNT($B$5:B26)+1)</f>
        <v>23</v>
      </c>
      <c r="C27" s="4" t="s">
        <v>56</v>
      </c>
      <c r="D27" s="4" t="s">
        <v>9</v>
      </c>
      <c r="E27" s="4" t="s">
        <v>63</v>
      </c>
      <c r="F27" s="22" t="s">
        <v>58</v>
      </c>
      <c r="G27" s="3"/>
      <c r="H27" s="14">
        <v>309</v>
      </c>
      <c r="I27" s="4" t="s">
        <v>4</v>
      </c>
      <c r="J27" s="4"/>
    </row>
    <row r="28" spans="2:10" ht="60" x14ac:dyDescent="0.25">
      <c r="B28" s="3">
        <f>IF(C28="","",COUNT($B$5:B27)+1)</f>
        <v>24</v>
      </c>
      <c r="C28" s="4" t="s">
        <v>57</v>
      </c>
      <c r="D28" s="4" t="s">
        <v>9</v>
      </c>
      <c r="E28" s="4" t="s">
        <v>63</v>
      </c>
      <c r="F28" s="13" t="s">
        <v>61</v>
      </c>
      <c r="G28" s="3"/>
      <c r="H28" s="18">
        <v>121.5</v>
      </c>
      <c r="I28" s="4" t="s">
        <v>4</v>
      </c>
      <c r="J28" s="4"/>
    </row>
  </sheetData>
  <mergeCells count="1">
    <mergeCell ref="B2:J2"/>
  </mergeCells>
  <printOptions horizontalCentered="1"/>
  <pageMargins left="0.70866141732283472" right="0.70866141732283472" top="0.98425196850393704" bottom="0.39370078740157483" header="0.19685039370078741" footer="0.19685039370078741"/>
  <pageSetup paperSize="9" scale="9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Lapas1</vt:lpstr>
      <vt:lpstr>Lapas1!Print_Area</vt:lpstr>
      <vt:lpstr>Lapas1!Print_Titles</vt:lpstr>
    </vt:vector>
  </TitlesOfParts>
  <Company>VIRegistruCentras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VIRegistruCentras</dc:creator>
  <cp:lastModifiedBy>Regina Kastickienė</cp:lastModifiedBy>
  <cp:lastPrinted>2014-02-28T11:03:11Z</cp:lastPrinted>
  <dcterms:created xsi:type="dcterms:W3CDTF">2014-01-30T11:38:13Z</dcterms:created>
  <dcterms:modified xsi:type="dcterms:W3CDTF">2015-03-02T09:19:50Z</dcterms:modified>
</cp:coreProperties>
</file>