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RCFILE\Users\VPTA\Zurnalai\2015 m. Ataskaitos\"/>
    </mc:Choice>
  </mc:AlternateContent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Lapas1!$B$1:$J$21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H21" i="1" l="1"/>
  <c r="H8" i="1" l="1"/>
  <c r="H20" i="1"/>
  <c r="H5" i="1" l="1"/>
  <c r="H9" i="1"/>
  <c r="B5" i="1" l="1"/>
  <c r="B6" i="1" l="1"/>
  <c r="B7" i="1" s="1"/>
  <c r="B8" i="1" l="1"/>
  <c r="B9" i="1" l="1"/>
  <c r="B10" i="1" s="1"/>
  <c r="B11" i="1" s="1"/>
  <c r="B12" i="1" l="1"/>
  <c r="B13" i="1" s="1"/>
  <c r="B14" i="1" l="1"/>
  <c r="B15" i="1" s="1"/>
  <c r="B16" i="1" l="1"/>
  <c r="B17" i="1" s="1"/>
  <c r="B18" i="1" l="1"/>
  <c r="B19" i="1" s="1"/>
  <c r="B20" i="1" l="1"/>
  <c r="B21" i="1" s="1"/>
  <c r="B22" i="1" s="1"/>
</calcChain>
</file>

<file path=xl/sharedStrings.xml><?xml version="1.0" encoding="utf-8"?>
<sst xmlns="http://schemas.openxmlformats.org/spreadsheetml/2006/main" count="101" uniqueCount="57">
  <si>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</si>
  <si>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</si>
  <si>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</si>
  <si>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</si>
  <si>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</si>
  <si>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</si>
  <si>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</si>
  <si>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</si>
  <si>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</si>
  <si>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</si>
  <si>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128.5; 134.1</t>
  </si>
  <si>
    <t>Sutarties kaina, Eur (su PVM)</t>
  </si>
  <si>
    <t>Maišeliai</t>
  </si>
  <si>
    <t>Automobilių techninė apžiūra, Panevėžio filialas</t>
  </si>
  <si>
    <t>Žaliuzės, Kauno filialas</t>
  </si>
  <si>
    <t>Maitinimo ir kultūros paslaugos Pasaulio banko delegacijai</t>
  </si>
  <si>
    <t>Euro banknotų tikrinimo aparatai, Vilniaus filialas</t>
  </si>
  <si>
    <t>Darbuotojų, dirbančių su geležinkelių transportu susijusį darbą, egzaminas ir pažymėjimų gavimas, Kauno filialas</t>
  </si>
  <si>
    <t>Seminaras</t>
  </si>
  <si>
    <t>Dekoratyvinė keramika</t>
  </si>
  <si>
    <t>Šokoladas</t>
  </si>
  <si>
    <t xml:space="preserve">Registrų centro Informacinio turinio valdymo sistemos programinės įrangos Alfresco One 4.2.0 licencijos atnaujinimas ir palaikymas </t>
  </si>
  <si>
    <t>Įmonės administracinio pastato Vilniuje, Vinco Kudirkos g. 18 - 3 pirmo aukšto archyvo perdangos nešamosios galios tyrimo paslaugų pirkimas</t>
  </si>
  <si>
    <t>Katalogo leidybos paslaugos</t>
  </si>
  <si>
    <t>Leidinių (knygų) viršelių dizaino sukūrimo paslaugos</t>
  </si>
  <si>
    <t>Elektros ūkio priežiūros paslaugos, Marijampolės filialas</t>
  </si>
  <si>
    <t>Lietuvos nacionalinis operos ir baleto teatras;
UAB „Esse LT“;
Nacionalinis muziejus LDKVR;
UAB „Neringos restoranas“</t>
  </si>
  <si>
    <t>123.4; 126</t>
  </si>
  <si>
    <t>Jūratė Juozėnaitė</t>
  </si>
  <si>
    <r>
      <t>2015 M. KOVO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</si>
  <si>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UAB „Via Aquaria“</t>
  </si>
  <si>
    <t>123.4.1; 127</t>
  </si>
  <si>
    <t>UAB „Compservis“</t>
  </si>
  <si>
    <t>UAB „BNS“</t>
  </si>
  <si>
    <t>Jurgitos Maldžiūnienės dailės salonas</t>
  </si>
  <si>
    <t>UAB „AJ šokoladas“</t>
  </si>
  <si>
    <t>UAB „Raso“</t>
  </si>
  <si>
    <t>134.1</t>
  </si>
  <si>
    <t>UAB „Panevėžio techninės apžiūros centras“</t>
  </si>
  <si>
    <t>128.3</t>
  </si>
  <si>
    <t>Vytauto Litvino gamybinė komercinė įmonė</t>
  </si>
  <si>
    <t>UAB „Langdena“</t>
  </si>
  <si>
    <t>UAB „Geležinkelio produkcijos atitikties vertinimo centras“</t>
  </si>
  <si>
    <t>105.1.4.1</t>
  </si>
  <si>
    <t>UAB „Bitutės“</t>
  </si>
  <si>
    <t>123.4.1; 134.1</t>
  </si>
  <si>
    <t>Firma „Tyrimai ir projektai“</t>
  </si>
  <si>
    <t>Su renginiais susijusios paslaugos</t>
  </si>
  <si>
    <t>Nacionalinė karikatūristų asociacija „Humor Sapiens“</t>
  </si>
  <si>
    <t>ne PVM mokėtojas</t>
  </si>
  <si>
    <t>Leidinių, parduotų el. parduotuvėje pristatymas pirkėjams</t>
  </si>
  <si>
    <t>UAB „Venipak“;
JAB „Baltic post“;
UAB „DPD“</t>
  </si>
  <si>
    <t>128.5; 134.2</t>
  </si>
  <si>
    <t>UAB „TPI Vilnius“</t>
  </si>
  <si>
    <t>UAB „VVARFF-Auditas“</t>
  </si>
  <si>
    <t>Dažų ženklinimui pirkimas, Vilniaus filialas</t>
  </si>
  <si>
    <t>Vertimo raštu iš lietuvių į anglų kalbą paslauga, Vilniaus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</si>
</sst>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22"/>
  <sheetViews>
    <sheetView showGridLines="0" tabSelected="1"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19" t="s">
        <v>29</v>
      </c>
      <c r="C2" s="20"/>
      <c r="D2" s="20"/>
      <c r="E2" s="20"/>
      <c r="F2" s="20"/>
      <c r="G2" s="20"/>
      <c r="H2" s="20"/>
      <c r="I2" s="20"/>
      <c r="J2" s="20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11</v>
      </c>
      <c r="I4" s="5" t="s">
        <v>3</v>
      </c>
      <c r="J4" s="5" t="s">
        <v>5</v>
      </c>
    </row>
    <row r="5" spans="2:10" ht="60" x14ac:dyDescent="0.25">
      <c r="B5" s="3">
        <f>IF(C5="","",COUNTA(C5))</f>
        <v>1</v>
      </c>
      <c r="C5" s="4" t="s">
        <v>56</v>
      </c>
      <c r="D5" s="4" t="s">
        <v>9</v>
      </c>
      <c r="E5" s="16" t="s">
        <v>10</v>
      </c>
      <c r="F5" s="17" t="s">
        <v>54</v>
      </c>
      <c r="G5" s="3"/>
      <c r="H5" s="14">
        <f>1500*1.21</f>
        <v>1815</v>
      </c>
      <c r="I5" s="4" t="s">
        <v>4</v>
      </c>
      <c r="J5" s="4"/>
    </row>
    <row r="6" spans="2:10" ht="60" x14ac:dyDescent="0.25">
      <c r="B6" s="3">
        <f>IF(C6="","",COUNT($B$5:B5)+1)</f>
        <v>2</v>
      </c>
      <c r="C6" s="4" t="s">
        <v>12</v>
      </c>
      <c r="D6" s="4" t="s">
        <v>9</v>
      </c>
      <c r="E6" s="16" t="s">
        <v>10</v>
      </c>
      <c r="F6" s="13" t="s">
        <v>30</v>
      </c>
      <c r="G6" s="3"/>
      <c r="H6" s="14">
        <v>816.75</v>
      </c>
      <c r="I6" s="4" t="s">
        <v>4</v>
      </c>
      <c r="J6" s="4"/>
    </row>
    <row r="7" spans="2:10" ht="60" x14ac:dyDescent="0.25">
      <c r="B7" s="3">
        <f>IF(C7="","",COUNT($B$5:B6)+1)</f>
        <v>3</v>
      </c>
      <c r="C7" s="4" t="s">
        <v>13</v>
      </c>
      <c r="D7" s="4" t="s">
        <v>9</v>
      </c>
      <c r="E7" s="16" t="s">
        <v>37</v>
      </c>
      <c r="F7" s="13" t="s">
        <v>38</v>
      </c>
      <c r="G7" s="3"/>
      <c r="H7" s="14">
        <v>18.25</v>
      </c>
      <c r="I7" s="4" t="s">
        <v>4</v>
      </c>
      <c r="J7" s="4"/>
    </row>
    <row r="8" spans="2:10" ht="60" x14ac:dyDescent="0.25">
      <c r="B8" s="3">
        <f>IF(C8="","",COUNT($B$5:B7)+1)</f>
        <v>4</v>
      </c>
      <c r="C8" s="13" t="s">
        <v>14</v>
      </c>
      <c r="D8" s="4" t="s">
        <v>9</v>
      </c>
      <c r="E8" s="18" t="s">
        <v>10</v>
      </c>
      <c r="F8" s="13" t="s">
        <v>41</v>
      </c>
      <c r="G8" s="3"/>
      <c r="H8" s="14">
        <f>450*1.21</f>
        <v>544.5</v>
      </c>
      <c r="I8" s="4" t="s">
        <v>4</v>
      </c>
      <c r="J8" s="4"/>
    </row>
    <row r="9" spans="2:10" ht="120" x14ac:dyDescent="0.25">
      <c r="B9" s="3">
        <f>IF(C9="","",COUNT($B$5:B8)+1)</f>
        <v>5</v>
      </c>
      <c r="C9" s="4" t="s">
        <v>15</v>
      </c>
      <c r="D9" s="4" t="s">
        <v>9</v>
      </c>
      <c r="E9" s="16" t="s">
        <v>10</v>
      </c>
      <c r="F9" s="13" t="s">
        <v>26</v>
      </c>
      <c r="G9" s="3"/>
      <c r="H9" s="14">
        <f>36.5+26.5+21+28.97+70.8</f>
        <v>183.76999999999998</v>
      </c>
      <c r="I9" s="4" t="s">
        <v>4</v>
      </c>
      <c r="J9" s="4"/>
    </row>
    <row r="10" spans="2:10" ht="60" x14ac:dyDescent="0.25">
      <c r="B10" s="3">
        <f>IF(C10="","",COUNT($B$5:B9)+1)</f>
        <v>6</v>
      </c>
      <c r="C10" s="4" t="s">
        <v>16</v>
      </c>
      <c r="D10" s="4" t="s">
        <v>9</v>
      </c>
      <c r="E10" s="16" t="s">
        <v>10</v>
      </c>
      <c r="F10" s="13" t="s">
        <v>36</v>
      </c>
      <c r="G10" s="3"/>
      <c r="H10" s="14">
        <v>174.24</v>
      </c>
      <c r="I10" s="4" t="s">
        <v>4</v>
      </c>
      <c r="J10" s="4"/>
    </row>
    <row r="11" spans="2:10" ht="90" x14ac:dyDescent="0.25">
      <c r="B11" s="3">
        <f>IF(C11="","",COUNT($B$5:B10)+1)</f>
        <v>7</v>
      </c>
      <c r="C11" s="4" t="s">
        <v>17</v>
      </c>
      <c r="D11" s="4" t="s">
        <v>9</v>
      </c>
      <c r="E11" s="16" t="s">
        <v>10</v>
      </c>
      <c r="F11" s="13" t="s">
        <v>42</v>
      </c>
      <c r="G11" s="3"/>
      <c r="H11" s="14">
        <v>45.18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18</v>
      </c>
      <c r="D12" s="4" t="s">
        <v>9</v>
      </c>
      <c r="E12" s="16" t="s">
        <v>10</v>
      </c>
      <c r="F12" s="13" t="s">
        <v>33</v>
      </c>
      <c r="G12" s="3"/>
      <c r="H12" s="14">
        <v>217.8</v>
      </c>
      <c r="I12" s="4" t="s">
        <v>4</v>
      </c>
      <c r="J12" s="4"/>
    </row>
    <row r="13" spans="2:10" ht="60" x14ac:dyDescent="0.25">
      <c r="B13" s="3">
        <f>IF(C13="","",COUNT($B$5:B12)+1)</f>
        <v>9</v>
      </c>
      <c r="C13" s="4" t="s">
        <v>19</v>
      </c>
      <c r="D13" s="4" t="s">
        <v>9</v>
      </c>
      <c r="E13" s="16" t="s">
        <v>10</v>
      </c>
      <c r="F13" s="13" t="s">
        <v>34</v>
      </c>
      <c r="G13" s="3"/>
      <c r="H13" s="14">
        <v>775.61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20</v>
      </c>
      <c r="D14" s="4" t="s">
        <v>9</v>
      </c>
      <c r="E14" s="15" t="s">
        <v>10</v>
      </c>
      <c r="F14" s="13" t="s">
        <v>35</v>
      </c>
      <c r="G14" s="3"/>
      <c r="H14" s="14">
        <v>1000</v>
      </c>
      <c r="I14" s="4" t="s">
        <v>4</v>
      </c>
      <c r="J14" s="4"/>
    </row>
    <row r="15" spans="2:10" ht="105" x14ac:dyDescent="0.25">
      <c r="B15" s="3">
        <f>IF(C15="","",COUNT($B$5:B14)+1)</f>
        <v>11</v>
      </c>
      <c r="C15" s="4" t="s">
        <v>21</v>
      </c>
      <c r="D15" s="4" t="s">
        <v>9</v>
      </c>
      <c r="E15" s="15" t="s">
        <v>31</v>
      </c>
      <c r="F15" s="13" t="s">
        <v>32</v>
      </c>
      <c r="G15" s="3"/>
      <c r="H15" s="14">
        <v>28459.200000000001</v>
      </c>
      <c r="I15" s="4" t="s">
        <v>4</v>
      </c>
      <c r="J15" s="4"/>
    </row>
    <row r="16" spans="2:10" ht="105" x14ac:dyDescent="0.25">
      <c r="B16" s="3">
        <f>IF(C16="","",COUNT($B$5:B15)+1)</f>
        <v>12</v>
      </c>
      <c r="C16" s="4" t="s">
        <v>22</v>
      </c>
      <c r="D16" s="4" t="s">
        <v>9</v>
      </c>
      <c r="E16" s="15" t="s">
        <v>45</v>
      </c>
      <c r="F16" s="13" t="s">
        <v>46</v>
      </c>
      <c r="G16" s="3"/>
      <c r="H16" s="14">
        <v>363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23</v>
      </c>
      <c r="D17" s="4" t="s">
        <v>9</v>
      </c>
      <c r="E17" s="15" t="s">
        <v>43</v>
      </c>
      <c r="F17" s="13" t="s">
        <v>44</v>
      </c>
      <c r="G17" s="3"/>
      <c r="H17" s="14">
        <v>3259.1</v>
      </c>
      <c r="I17" s="4" t="s">
        <v>4</v>
      </c>
      <c r="J17" s="4"/>
    </row>
    <row r="18" spans="2:10" ht="60" x14ac:dyDescent="0.25">
      <c r="B18" s="3">
        <f>IF(C18="","",COUNT($B$5:B17)+1)</f>
        <v>14</v>
      </c>
      <c r="C18" s="4" t="s">
        <v>47</v>
      </c>
      <c r="D18" s="4" t="s">
        <v>9</v>
      </c>
      <c r="E18" s="15" t="s">
        <v>43</v>
      </c>
      <c r="F18" s="13" t="s">
        <v>48</v>
      </c>
      <c r="G18" s="3"/>
      <c r="H18" s="14">
        <v>2300</v>
      </c>
      <c r="I18" s="4" t="s">
        <v>4</v>
      </c>
      <c r="J18" s="4" t="s">
        <v>49</v>
      </c>
    </row>
    <row r="19" spans="2:10" ht="60" x14ac:dyDescent="0.25">
      <c r="B19" s="3">
        <f>IF(C19="","",COUNT($B$5:B18)+1)</f>
        <v>15</v>
      </c>
      <c r="C19" s="4" t="s">
        <v>24</v>
      </c>
      <c r="D19" s="4" t="s">
        <v>9</v>
      </c>
      <c r="E19" s="16" t="s">
        <v>27</v>
      </c>
      <c r="F19" s="13" t="s">
        <v>28</v>
      </c>
      <c r="G19" s="3"/>
      <c r="H19" s="14">
        <v>145</v>
      </c>
      <c r="I19" s="4" t="s">
        <v>4</v>
      </c>
      <c r="J19" s="4"/>
    </row>
    <row r="20" spans="2:10" ht="60" customHeight="1" x14ac:dyDescent="0.25">
      <c r="B20" s="3">
        <f>IF(C20="","",COUNT($B$5:B19)+1)</f>
        <v>16</v>
      </c>
      <c r="C20" s="4" t="s">
        <v>25</v>
      </c>
      <c r="D20" s="4" t="s">
        <v>9</v>
      </c>
      <c r="E20" s="17" t="s">
        <v>39</v>
      </c>
      <c r="F20" s="13" t="s">
        <v>40</v>
      </c>
      <c r="G20" s="3"/>
      <c r="H20" s="14">
        <f>696*1.21</f>
        <v>842.16</v>
      </c>
      <c r="I20" s="4" t="s">
        <v>4</v>
      </c>
      <c r="J20" s="4"/>
    </row>
    <row r="21" spans="2:10" ht="60" x14ac:dyDescent="0.25">
      <c r="B21" s="3">
        <f>IF(C21="","",COUNT($B$5:B20)+1)</f>
        <v>17</v>
      </c>
      <c r="C21" s="13" t="s">
        <v>50</v>
      </c>
      <c r="D21" s="4" t="s">
        <v>9</v>
      </c>
      <c r="E21" s="4" t="s">
        <v>10</v>
      </c>
      <c r="F21" s="13" t="s">
        <v>51</v>
      </c>
      <c r="G21" s="3"/>
      <c r="H21" s="14">
        <f>3000*1.21</f>
        <v>3630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13" t="s">
        <v>55</v>
      </c>
      <c r="D22" s="4" t="s">
        <v>9</v>
      </c>
      <c r="E22" s="4" t="s">
        <v>52</v>
      </c>
      <c r="F22" s="13" t="s">
        <v>53</v>
      </c>
      <c r="G22" s="3"/>
      <c r="H22" s="14">
        <v>58.81</v>
      </c>
      <c r="I22" s="4" t="s">
        <v>4</v>
      </c>
      <c r="J22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Regina Kastickienė</cp:lastModifiedBy>
  <cp:lastPrinted>2014-02-28T11:03:11Z</cp:lastPrinted>
  <dcterms:created xsi:type="dcterms:W3CDTF">2014-01-30T11:38:13Z</dcterms:created>
  <dcterms:modified xsi:type="dcterms:W3CDTF">2015-04-01T10:08:52Z</dcterms:modified>
</cp:coreProperties>
</file>