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Šios_darbaknygės" defaultThemeVersion="124226"/>
  <mc:AlternateContent xmlns:mc="http://schemas.openxmlformats.org/markup-compatibility/2006">
    <mc:Choice Requires="x15">
      <x15ac:absPath xmlns:x15ac="http://schemas.microsoft.com/office/spreadsheetml/2010/11/ac" url="D:\Users\kasreg\Desktop\"/>
    </mc:Choice>
  </mc:AlternateContent>
  <bookViews>
    <workbookView xWindow="120" yWindow="45" windowWidth="19320" windowHeight="12660"/>
  </bookViews>
  <sheets>
    <sheet name="Lapas1" sheetId="1" r:id="rId1"/>
  </sheets>
  <definedNames>
    <definedName name="_xlnm.Print_Area" localSheetId="0">Lapas1!$B$1:$J$42</definedName>
    <definedName name="_xlnm.Print_Titles" localSheetId="0">Lapas1!$4:$4</definedName>
  </definedNames>
  <calcPr calcId="152511"/>
</workbook>
</file>

<file path=xl/calcChain.xml><?xml version="1.0" encoding="utf-8"?>
<calcChain xmlns="http://schemas.openxmlformats.org/spreadsheetml/2006/main">
  <c r="H28" i="1" l="1"/>
  <c r="H22" i="1" l="1"/>
  <c r="H5" i="1"/>
  <c r="H20" i="1"/>
  <c r="H41" i="1"/>
  <c r="H34" i="1" l="1"/>
  <c r="H10" i="1"/>
  <c r="H35" i="1" l="1"/>
  <c r="B5" i="1" l="1"/>
  <c r="B6" i="1" l="1"/>
  <c r="B7" i="1"/>
  <c r="B8" i="1" l="1"/>
  <c r="B9" i="1"/>
  <c r="B10" i="1" s="1"/>
  <c r="B11" i="1" l="1"/>
  <c r="B12" i="1"/>
  <c r="B13" i="1" l="1"/>
  <c r="B14" i="1" s="1"/>
  <c r="B15" i="1" l="1"/>
  <c r="B16" i="1" s="1"/>
  <c r="B17" i="1" l="1"/>
  <c r="B18" i="1" s="1"/>
  <c r="B19" i="1" s="1"/>
  <c r="B20" i="1" s="1"/>
  <c r="B21" i="1" s="1"/>
  <c r="B22" i="1" s="1"/>
  <c r="B23" i="1" s="1"/>
  <c r="B24" i="1" s="1"/>
  <c r="B25" i="1" s="1"/>
  <c r="B26" i="1" l="1"/>
  <c r="B27" i="1" s="1"/>
  <c r="B30" i="1" l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28" i="1"/>
  <c r="B29" i="1"/>
</calcChain>
</file>

<file path=xl/sharedStrings.xml><?xml version="1.0" encoding="utf-8"?>
<sst xmlns="http://schemas.openxmlformats.org/spreadsheetml/2006/main" count="201" uniqueCount="93">
  <si>
    <t>Eil. Nr.</t>
  </si>
  <si>
    <t>Sutarties kaina, Lt (su PVM)</t>
  </si>
  <si>
    <t>Tiekėjo, su kuriuo sudaryta sutartis, pavadinimas/įmonės kodas</t>
  </si>
  <si>
    <t>Pirkimo objekto pavadinimas</t>
  </si>
  <si>
    <t>Laimėjusio dalyvio pasirinkimo priežastis</t>
  </si>
  <si>
    <t>mažiausia kaina</t>
  </si>
  <si>
    <t>Pastabos</t>
  </si>
  <si>
    <t>Pirkimo būdas / Pirkimo būdo pasirinkimo priežastis</t>
  </si>
  <si>
    <t>Supaprastintų viešųjų pirkimų taisyklių punktas (papunktis), kuriuo vadovaujantis atliekamas pirkimas)</t>
  </si>
  <si>
    <t>Subrangovo pavadinimas / Pirkimo sutarties  įsipareigojimų dalis, kuriai laimėtojas ketina pasitelkti trečiuosius asmenis kaip subrangovus</t>
  </si>
  <si>
    <t>apklausa / atsižvelgiant į numatomą pirkimo vertę</t>
  </si>
  <si>
    <t>Dviejų dažnių GPS imtuvui Magellan Z-Max du maitinimo modeliai Max-Run 8,8Ah, Kauno filialas</t>
  </si>
  <si>
    <t>Skelbimas „Panevėžio ryte“, Panevėžio filialas</t>
  </si>
  <si>
    <t>Sniego nukasimas nuo pastato stogo, Utenos filialas</t>
  </si>
  <si>
    <t>Floristinės kompozicijos, Utenos filialas</t>
  </si>
  <si>
    <t>Spaudų ir žurnalų gamybos paslaugos, Utenos filialas</t>
  </si>
  <si>
    <t>Tikslios oro kondicionavimo ir drėgmės reguliavimo sistemos drėkintuvų bakelių pirkimas, Vilniaus filialas</t>
  </si>
  <si>
    <t xml:space="preserve">Naujametinis spektaklis vaikams, Alytaus filialas </t>
  </si>
  <si>
    <t xml:space="preserve">Renginys metų darbo rezultatų aptarimui, Alytaus filialas </t>
  </si>
  <si>
    <t>Trumpalaikės patalpų nuomos ir viešojo maitinimo paslaugos</t>
  </si>
  <si>
    <t>Dovanų maišeliai</t>
  </si>
  <si>
    <t>Oro kokybės, vėdinimo sistemos ir apšvietimo apšvietos (lx) įvertinimas patalpose esančiose Vilniaus filiale adresu, Lvovo g. 25</t>
  </si>
  <si>
    <t>Medicinos įranga, farmacija ir asmens higienos produktai, kraujospūdžio matavimo prietaisai</t>
  </si>
  <si>
    <t>Šviestuvų lempos ir gaubtai</t>
  </si>
  <si>
    <t>Kalėdinė šventė Klaipėdos filialo darbuotojams</t>
  </si>
  <si>
    <t>Vėdinimo sistemos tikrinimas, filtrai, Klaipėdos filialas</t>
  </si>
  <si>
    <t>Kultūrinių renginių organizavimo paslaugos (Centro kalėdiniam renginiui)</t>
  </si>
  <si>
    <t>Žaliuzės, Kauno filialas</t>
  </si>
  <si>
    <t>Euro banknotų tikrinimo aparatai, Vilniaus filialas</t>
  </si>
  <si>
    <t>Viešojo maitinimo paslaugos (konferencija „Euro įvedimo Lietuvoje teisiniai aspektai“)</t>
  </si>
  <si>
    <t>Transporto paslaugos</t>
  </si>
  <si>
    <t>Leidinių „Trakų žemė“, „Švenčionių kraštas“ prenumerata, Vilniaus filialas</t>
  </si>
  <si>
    <t>Leidinių „Veidas“, „Gimtoji žemė“ prenumerata, Vilniaus filialas</t>
  </si>
  <si>
    <t>Nuotolinės prieigos, tinklinių konferencijų ir tarpusavio nuotolinio rinkmenų persiuntimo programos atnaujinimas</t>
  </si>
  <si>
    <t>Telšių filialo administraciniame pastate vėdinimo sistemos remontas</t>
  </si>
  <si>
    <t>Elektroninės durų spynos, Vilniaus filialas</t>
  </si>
  <si>
    <t>Vandens maišytuvų filtrai ir vandens paleidimo mechanizmai, Vilniaus filialas</t>
  </si>
  <si>
    <t>„Panevėžio rytas“, Panevėžio filialas</t>
  </si>
  <si>
    <t>„Sekundė“, Panevėžio filialas</t>
  </si>
  <si>
    <t>Laikraščių prenumerata, Tauragės filialas</t>
  </si>
  <si>
    <t>Maitinimo paslaugos „EuroGeographics“ būstinės delegacijai</t>
  </si>
  <si>
    <t>Dienraščio „Lietuvos rytas“ prenumerata centrinei įmonei</t>
  </si>
  <si>
    <t>Kuro siurblio remontas</t>
  </si>
  <si>
    <t>125.5; 134.1</t>
  </si>
  <si>
    <t>UAB „Energijos serviso grupė“</t>
  </si>
  <si>
    <t>UAB „Efarma“</t>
  </si>
  <si>
    <t>UAB „Senukų prekybos centras“</t>
  </si>
  <si>
    <t>UAB „Vilneda“</t>
  </si>
  <si>
    <t>123.4.1</t>
  </si>
  <si>
    <t>UAB „Kažkas tokio“</t>
  </si>
  <si>
    <t>12.6; 123.8.2; 128.2; 134.1</t>
  </si>
  <si>
    <t>GmbH „TeamViewer“</t>
  </si>
  <si>
    <t>128.5; 134.1</t>
  </si>
  <si>
    <t>UAB „Korgas“</t>
  </si>
  <si>
    <t>105.1.4.1</t>
  </si>
  <si>
    <t>UAB „RTA grupė“</t>
  </si>
  <si>
    <t>UAB „Taurakalnis“</t>
  </si>
  <si>
    <t>UAB „Viršupio boulingas“;
UAB „Darola“</t>
  </si>
  <si>
    <t>Kalėdinės dovanėlės, Vilniaus filialas</t>
  </si>
  <si>
    <t>Kalėdinio renginio dalyvių maitinimas, Vilniaus filialas</t>
  </si>
  <si>
    <t>Dviejų GPNS imtuvų Topcon GR-5 funkcinis praplėtimas iki Glonass L1/L2.</t>
  </si>
  <si>
    <t>Patalpų dezinfekcijos paslaugos, Panevėžio filialas</t>
  </si>
  <si>
    <t>Komunalinių atliekų išvežimo ir teritorijos tvarkymo paslaugos, Panevėžio filialas</t>
  </si>
  <si>
    <t>134.1</t>
  </si>
  <si>
    <t>128.2</t>
  </si>
  <si>
    <t>UAB „TPI Vilnius“</t>
  </si>
  <si>
    <t>UAB „Lietuvos rytas“</t>
  </si>
  <si>
    <t>UAB „Sigmentas“</t>
  </si>
  <si>
    <t>UAB „Pontem“</t>
  </si>
  <si>
    <t>UAB „Mano būstas“</t>
  </si>
  <si>
    <t>UAB „Raso“</t>
  </si>
  <si>
    <t>128.2; 134.1</t>
  </si>
  <si>
    <t>UAB „Veido“ periodikos leidikla</t>
  </si>
  <si>
    <t>AB „Lietuvos paštas“</t>
  </si>
  <si>
    <t>UAB „Utenos komunalininkas“</t>
  </si>
  <si>
    <t>UAB „Skaitmeninio sertifikavimo centras“;
UAB „Šilalės žinios“;
UAB „Pliusas ir Ko“;
Rasos Sendrauskienės IĮ „Alio, Raseiniai“;
UAB „Jurbarko šviesa“</t>
  </si>
  <si>
    <t>UAB „Panevėžio rytas“</t>
  </si>
  <si>
    <t>UAB ON Media</t>
  </si>
  <si>
    <t>UAB „Rokiškio komunalininkas“</t>
  </si>
  <si>
    <t>UAB „Panevėžio dezinfekcija“</t>
  </si>
  <si>
    <t>ne PVM mokėtojas</t>
  </si>
  <si>
    <t>V. Jonučio komercinė firma „Elona“</t>
  </si>
  <si>
    <t>UAB „Daikra“</t>
  </si>
  <si>
    <t>UAB „InfoEra“</t>
  </si>
  <si>
    <t>UAB „Langdena“</t>
  </si>
  <si>
    <t>VšĮ Alytaus lėlių teatras „Aitvaras“</t>
  </si>
  <si>
    <t>UAB „Šventė Jums“</t>
  </si>
  <si>
    <t>R Bružienės įmonė „Šermena“</t>
  </si>
  <si>
    <t>UAB „Utenos Indra“</t>
  </si>
  <si>
    <t>UAB „Inservis“</t>
  </si>
  <si>
    <t>Naujametinės šventės organizavimas</t>
  </si>
  <si>
    <t>UAB „Žemyn upe“</t>
  </si>
  <si>
    <r>
      <t>2014 M. GRUODŽIO</t>
    </r>
    <r>
      <rPr>
        <b/>
        <sz val="12"/>
        <color theme="1"/>
        <rFont val="Times New Roman"/>
        <family val="1"/>
        <charset val="186"/>
      </rPr>
      <t xml:space="preserve"> MĖNESĮ VYKDYTI MAŽOS VERTĖS PIRKIMAI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</si>
</sst>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B1:J42"/>
  <sheetViews>
    <sheetView showGridLines="0" tabSelected="1" workbookViewId="0">
      <pane ySplit="4" topLeftCell="A5" activePane="bottomLeft" state="frozen"/>
      <selection pane="bottomLeft" activeCell="B2" sqref="B2:J2"/>
    </sheetView>
  </sheetViews>
  <sheetFormatPr defaultRowHeight="15" x14ac:dyDescent="0.25"/>
  <cols>
    <col min="1" max="1" width="1.42578125" style="2" customWidth="1"/>
    <col min="2" max="2" width="5.42578125" style="2" customWidth="1"/>
    <col min="3" max="3" width="20.7109375" style="2" customWidth="1"/>
    <col min="4" max="4" width="19" style="6" customWidth="1"/>
    <col min="5" max="5" width="15.85546875" style="2" customWidth="1"/>
    <col min="6" max="6" width="20.5703125" style="2" customWidth="1"/>
    <col min="7" max="7" width="16.140625" style="2" customWidth="1"/>
    <col min="8" max="8" width="15.7109375" style="12" customWidth="1"/>
    <col min="9" max="9" width="17.85546875" style="7" customWidth="1"/>
    <col min="10" max="10" width="14.28515625" style="6" customWidth="1"/>
    <col min="11" max="16384" width="9.140625" style="2"/>
  </cols>
  <sheetData>
    <row r="1" spans="2:10" x14ac:dyDescent="0.25">
      <c r="B1" s="8"/>
      <c r="C1" s="8"/>
      <c r="D1" s="9"/>
      <c r="E1" s="8"/>
      <c r="F1" s="8"/>
      <c r="G1" s="8"/>
      <c r="H1" s="11"/>
      <c r="I1" s="10"/>
      <c r="J1" s="9"/>
    </row>
    <row r="2" spans="2:10" ht="15.75" x14ac:dyDescent="0.25">
      <c r="B2" s="19" t="s">
        <v>92</v>
      </c>
      <c r="C2" s="20"/>
      <c r="D2" s="20"/>
      <c r="E2" s="20"/>
      <c r="F2" s="20"/>
      <c r="G2" s="20"/>
      <c r="H2" s="20"/>
      <c r="I2" s="20"/>
      <c r="J2" s="20"/>
    </row>
    <row r="3" spans="2:10" x14ac:dyDescent="0.25">
      <c r="B3" s="8"/>
      <c r="C3" s="8"/>
      <c r="D3" s="9"/>
      <c r="E3" s="8"/>
      <c r="F3" s="8"/>
      <c r="G3" s="8"/>
      <c r="H3" s="11"/>
      <c r="I3" s="10"/>
      <c r="J3" s="9"/>
    </row>
    <row r="4" spans="2:10" ht="187.5" customHeight="1" x14ac:dyDescent="0.25">
      <c r="B4" s="1" t="s">
        <v>0</v>
      </c>
      <c r="C4" s="1" t="s">
        <v>3</v>
      </c>
      <c r="D4" s="1" t="s">
        <v>7</v>
      </c>
      <c r="E4" s="1" t="s">
        <v>8</v>
      </c>
      <c r="F4" s="1" t="s">
        <v>2</v>
      </c>
      <c r="G4" s="1" t="s">
        <v>9</v>
      </c>
      <c r="H4" s="1" t="s">
        <v>1</v>
      </c>
      <c r="I4" s="5" t="s">
        <v>4</v>
      </c>
      <c r="J4" s="5" t="s">
        <v>6</v>
      </c>
    </row>
    <row r="5" spans="2:10" ht="75" x14ac:dyDescent="0.25">
      <c r="B5" s="3">
        <f>IF(C5="","",COUNTA(C5))</f>
        <v>1</v>
      </c>
      <c r="C5" s="4" t="s">
        <v>11</v>
      </c>
      <c r="D5" s="4" t="s">
        <v>10</v>
      </c>
      <c r="E5" s="15" t="s">
        <v>64</v>
      </c>
      <c r="F5" s="13" t="s">
        <v>83</v>
      </c>
      <c r="G5" s="3"/>
      <c r="H5" s="14">
        <f>800*1.21</f>
        <v>968</v>
      </c>
      <c r="I5" s="4" t="s">
        <v>5</v>
      </c>
      <c r="J5" s="4"/>
    </row>
    <row r="6" spans="2:10" ht="60" x14ac:dyDescent="0.25">
      <c r="B6" s="3">
        <f>IF(C6="","",COUNT($B$5:B5)+1)</f>
        <v>2</v>
      </c>
      <c r="C6" s="4" t="s">
        <v>12</v>
      </c>
      <c r="D6" s="4" t="s">
        <v>10</v>
      </c>
      <c r="E6" s="16" t="s">
        <v>63</v>
      </c>
      <c r="F6" s="13" t="s">
        <v>76</v>
      </c>
      <c r="G6" s="3"/>
      <c r="H6" s="14">
        <v>26.18</v>
      </c>
      <c r="I6" s="4" t="s">
        <v>5</v>
      </c>
      <c r="J6" s="4"/>
    </row>
    <row r="7" spans="2:10" ht="60" x14ac:dyDescent="0.25">
      <c r="B7" s="3">
        <f>IF(C7="","",COUNT($B$5:B6)+1)</f>
        <v>3</v>
      </c>
      <c r="C7" s="13" t="s">
        <v>13</v>
      </c>
      <c r="D7" s="4" t="s">
        <v>10</v>
      </c>
      <c r="E7" s="16" t="s">
        <v>63</v>
      </c>
      <c r="F7" s="13" t="s">
        <v>74</v>
      </c>
      <c r="G7" s="3"/>
      <c r="H7" s="14">
        <v>3000</v>
      </c>
      <c r="I7" s="4" t="s">
        <v>5</v>
      </c>
      <c r="J7" s="4"/>
    </row>
    <row r="8" spans="2:10" ht="60" x14ac:dyDescent="0.25">
      <c r="B8" s="3">
        <f>IF(C8="","",COUNT($B$5:B7)+1)</f>
        <v>4</v>
      </c>
      <c r="C8" s="4" t="s">
        <v>14</v>
      </c>
      <c r="D8" s="4" t="s">
        <v>10</v>
      </c>
      <c r="E8" s="16" t="s">
        <v>63</v>
      </c>
      <c r="F8" s="13" t="s">
        <v>87</v>
      </c>
      <c r="G8" s="3"/>
      <c r="H8" s="14">
        <v>3000</v>
      </c>
      <c r="I8" s="4" t="s">
        <v>5</v>
      </c>
      <c r="J8" s="4"/>
    </row>
    <row r="9" spans="2:10" ht="60" x14ac:dyDescent="0.25">
      <c r="B9" s="3">
        <f>IF(C9="","",COUNT($B$5:B8)+1)</f>
        <v>5</v>
      </c>
      <c r="C9" s="4" t="s">
        <v>15</v>
      </c>
      <c r="D9" s="4" t="s">
        <v>10</v>
      </c>
      <c r="E9" s="16" t="s">
        <v>63</v>
      </c>
      <c r="F9" s="13" t="s">
        <v>88</v>
      </c>
      <c r="G9" s="3"/>
      <c r="H9" s="14">
        <v>1500</v>
      </c>
      <c r="I9" s="4" t="s">
        <v>5</v>
      </c>
      <c r="J9" s="4"/>
    </row>
    <row r="10" spans="2:10" ht="90" x14ac:dyDescent="0.25">
      <c r="B10" s="3">
        <f>IF(C10="","",COUNT($B$5:B9)+1)</f>
        <v>6</v>
      </c>
      <c r="C10" s="4" t="s">
        <v>16</v>
      </c>
      <c r="D10" s="4" t="s">
        <v>10</v>
      </c>
      <c r="E10" s="15" t="s">
        <v>52</v>
      </c>
      <c r="F10" s="13" t="s">
        <v>69</v>
      </c>
      <c r="G10" s="3"/>
      <c r="H10" s="14">
        <f>2400*1.21</f>
        <v>2904</v>
      </c>
      <c r="I10" s="4" t="s">
        <v>5</v>
      </c>
      <c r="J10" s="4"/>
    </row>
    <row r="11" spans="2:10" ht="60" x14ac:dyDescent="0.25">
      <c r="B11" s="3">
        <f>IF(C11="","",COUNT($B$5:B10)+1)</f>
        <v>7</v>
      </c>
      <c r="C11" s="4" t="s">
        <v>17</v>
      </c>
      <c r="D11" s="4" t="s">
        <v>10</v>
      </c>
      <c r="E11" s="4" t="s">
        <v>63</v>
      </c>
      <c r="F11" s="13" t="s">
        <v>85</v>
      </c>
      <c r="G11" s="3"/>
      <c r="H11" s="14">
        <v>240</v>
      </c>
      <c r="I11" s="4" t="s">
        <v>5</v>
      </c>
      <c r="J11" s="4"/>
    </row>
    <row r="12" spans="2:10" ht="60" x14ac:dyDescent="0.25">
      <c r="B12" s="3">
        <f>IF(C12="","",COUNT($B$5:B11)+1)</f>
        <v>8</v>
      </c>
      <c r="C12" s="4" t="s">
        <v>18</v>
      </c>
      <c r="D12" s="4" t="s">
        <v>10</v>
      </c>
      <c r="E12" s="4" t="s">
        <v>63</v>
      </c>
      <c r="F12" s="13" t="s">
        <v>86</v>
      </c>
      <c r="G12" s="3"/>
      <c r="H12" s="14">
        <v>2400</v>
      </c>
      <c r="I12" s="4" t="s">
        <v>5</v>
      </c>
      <c r="J12" s="4"/>
    </row>
    <row r="13" spans="2:10" ht="60" x14ac:dyDescent="0.25">
      <c r="B13" s="3">
        <f>IF(C13="","",COUNT($B$5:B12)+1)</f>
        <v>9</v>
      </c>
      <c r="C13" s="4" t="s">
        <v>19</v>
      </c>
      <c r="D13" s="4" t="s">
        <v>10</v>
      </c>
      <c r="E13" s="16" t="s">
        <v>48</v>
      </c>
      <c r="F13" s="13" t="s">
        <v>49</v>
      </c>
      <c r="G13" s="3"/>
      <c r="H13" s="14">
        <v>26741</v>
      </c>
      <c r="I13" s="4" t="s">
        <v>5</v>
      </c>
      <c r="J13" s="4"/>
    </row>
    <row r="14" spans="2:10" ht="60" x14ac:dyDescent="0.25">
      <c r="B14" s="3">
        <f>IF(C14="","",COUNT($B$5:B13)+1)</f>
        <v>10</v>
      </c>
      <c r="C14" s="4" t="s">
        <v>20</v>
      </c>
      <c r="D14" s="4" t="s">
        <v>10</v>
      </c>
      <c r="E14" s="15" t="s">
        <v>52</v>
      </c>
      <c r="F14" s="13" t="s">
        <v>46</v>
      </c>
      <c r="G14" s="3"/>
      <c r="H14" s="14">
        <v>1287.4000000000001</v>
      </c>
      <c r="I14" s="4" t="s">
        <v>5</v>
      </c>
      <c r="J14" s="4"/>
    </row>
    <row r="15" spans="2:10" ht="60" x14ac:dyDescent="0.25">
      <c r="B15" s="3">
        <f>IF(C15="","",COUNT($B$5:B14)+1)</f>
        <v>11</v>
      </c>
      <c r="C15" s="4" t="s">
        <v>90</v>
      </c>
      <c r="D15" s="4" t="s">
        <v>10</v>
      </c>
      <c r="E15" s="15" t="s">
        <v>64</v>
      </c>
      <c r="F15" s="13" t="s">
        <v>91</v>
      </c>
      <c r="G15" s="3"/>
      <c r="H15" s="14">
        <v>9560</v>
      </c>
      <c r="I15" s="4" t="s">
        <v>5</v>
      </c>
      <c r="J15" s="4"/>
    </row>
    <row r="16" spans="2:10" ht="105" x14ac:dyDescent="0.25">
      <c r="B16" s="3">
        <f>IF(C16="","",COUNT($B$5:B15)+1)</f>
        <v>12</v>
      </c>
      <c r="C16" s="4" t="s">
        <v>21</v>
      </c>
      <c r="D16" s="4" t="s">
        <v>10</v>
      </c>
      <c r="E16" s="15" t="s">
        <v>52</v>
      </c>
      <c r="F16" s="13" t="s">
        <v>89</v>
      </c>
      <c r="G16" s="3"/>
      <c r="H16" s="14">
        <v>242</v>
      </c>
      <c r="I16" s="4" t="s">
        <v>5</v>
      </c>
      <c r="J16" s="4"/>
    </row>
    <row r="17" spans="2:10" ht="75" x14ac:dyDescent="0.25">
      <c r="B17" s="3">
        <f>IF(C17="","",COUNT($B$5:B16)+1)</f>
        <v>13</v>
      </c>
      <c r="C17" s="4" t="s">
        <v>22</v>
      </c>
      <c r="D17" s="4" t="s">
        <v>10</v>
      </c>
      <c r="E17" s="16" t="s">
        <v>63</v>
      </c>
      <c r="F17" s="13" t="s">
        <v>45</v>
      </c>
      <c r="G17" s="3"/>
      <c r="H17" s="14">
        <v>279.68</v>
      </c>
      <c r="I17" s="4" t="s">
        <v>5</v>
      </c>
      <c r="J17" s="4"/>
    </row>
    <row r="18" spans="2:10" ht="60" x14ac:dyDescent="0.25">
      <c r="B18" s="3">
        <f>IF(C18="","",COUNT($B$5:B17)+1)</f>
        <v>14</v>
      </c>
      <c r="C18" s="4" t="s">
        <v>23</v>
      </c>
      <c r="D18" s="4" t="s">
        <v>10</v>
      </c>
      <c r="E18" s="16" t="s">
        <v>52</v>
      </c>
      <c r="F18" s="13" t="s">
        <v>53</v>
      </c>
      <c r="G18" s="3"/>
      <c r="H18" s="14">
        <v>1050</v>
      </c>
      <c r="I18" s="4" t="s">
        <v>5</v>
      </c>
      <c r="J18" s="4"/>
    </row>
    <row r="19" spans="2:10" ht="60" x14ac:dyDescent="0.25">
      <c r="B19" s="3">
        <f>IF(C19="","",COUNT($B$5:B18)+1)</f>
        <v>15</v>
      </c>
      <c r="C19" s="4" t="s">
        <v>24</v>
      </c>
      <c r="D19" s="4" t="s">
        <v>10</v>
      </c>
      <c r="E19" s="16" t="s">
        <v>63</v>
      </c>
      <c r="F19" s="13" t="s">
        <v>81</v>
      </c>
      <c r="G19" s="3"/>
      <c r="H19" s="14">
        <v>7120</v>
      </c>
      <c r="I19" s="4" t="s">
        <v>5</v>
      </c>
      <c r="J19" s="4"/>
    </row>
    <row r="20" spans="2:10" ht="60" x14ac:dyDescent="0.25">
      <c r="B20" s="3">
        <f>IF(C20="","",COUNT($B$5:B19)+1)</f>
        <v>16</v>
      </c>
      <c r="C20" s="4" t="s">
        <v>25</v>
      </c>
      <c r="D20" s="4" t="s">
        <v>10</v>
      </c>
      <c r="E20" s="16" t="s">
        <v>63</v>
      </c>
      <c r="F20" s="13" t="s">
        <v>82</v>
      </c>
      <c r="G20" s="3"/>
      <c r="H20" s="14">
        <f>7000*1.21</f>
        <v>8470</v>
      </c>
      <c r="I20" s="4" t="s">
        <v>5</v>
      </c>
      <c r="J20" s="4"/>
    </row>
    <row r="21" spans="2:10" ht="60" x14ac:dyDescent="0.25">
      <c r="B21" s="3">
        <f>IF(C21="","",COUNT($B$5:B20)+1)</f>
        <v>17</v>
      </c>
      <c r="C21" s="13" t="s">
        <v>26</v>
      </c>
      <c r="D21" s="4" t="s">
        <v>10</v>
      </c>
      <c r="E21" s="4" t="s">
        <v>54</v>
      </c>
      <c r="F21" s="13" t="s">
        <v>55</v>
      </c>
      <c r="G21" s="3"/>
      <c r="H21" s="14">
        <v>24200</v>
      </c>
      <c r="I21" s="4" t="s">
        <v>5</v>
      </c>
      <c r="J21" s="4"/>
    </row>
    <row r="22" spans="2:10" ht="60" x14ac:dyDescent="0.25">
      <c r="B22" s="3">
        <f>IF(C22="","",COUNT($B$5:B21)+1)</f>
        <v>18</v>
      </c>
      <c r="C22" s="4" t="s">
        <v>27</v>
      </c>
      <c r="D22" s="4" t="s">
        <v>10</v>
      </c>
      <c r="E22" s="17" t="s">
        <v>63</v>
      </c>
      <c r="F22" s="13" t="s">
        <v>84</v>
      </c>
      <c r="G22" s="3"/>
      <c r="H22" s="14">
        <f>2200*1.21</f>
        <v>2662</v>
      </c>
      <c r="I22" s="4" t="s">
        <v>5</v>
      </c>
      <c r="J22" s="4"/>
    </row>
    <row r="23" spans="2:10" ht="60" x14ac:dyDescent="0.25">
      <c r="B23" s="3">
        <f>IF(C23="","",COUNT($B$5:B22)+1)</f>
        <v>19</v>
      </c>
      <c r="C23" s="4" t="s">
        <v>28</v>
      </c>
      <c r="D23" s="4" t="s">
        <v>10</v>
      </c>
      <c r="E23" s="4" t="s">
        <v>52</v>
      </c>
      <c r="F23" s="13" t="s">
        <v>70</v>
      </c>
      <c r="G23" s="3"/>
      <c r="H23" s="14">
        <v>2117.5</v>
      </c>
      <c r="I23" s="4" t="s">
        <v>5</v>
      </c>
      <c r="J23" s="4"/>
    </row>
    <row r="24" spans="2:10" ht="75" x14ac:dyDescent="0.25">
      <c r="B24" s="3">
        <f>IF(C24="","",COUNT($B$5:B23)+1)</f>
        <v>20</v>
      </c>
      <c r="C24" s="13" t="s">
        <v>29</v>
      </c>
      <c r="D24" s="4" t="s">
        <v>10</v>
      </c>
      <c r="E24" s="4" t="s">
        <v>54</v>
      </c>
      <c r="F24" s="13" t="s">
        <v>56</v>
      </c>
      <c r="G24" s="3"/>
      <c r="H24" s="14">
        <v>11752.55</v>
      </c>
      <c r="I24" s="4" t="s">
        <v>5</v>
      </c>
      <c r="J24" s="4"/>
    </row>
    <row r="25" spans="2:10" ht="60" x14ac:dyDescent="0.25">
      <c r="B25" s="3">
        <f>IF(C25="","",COUNT($B$5:B24)+1)</f>
        <v>21</v>
      </c>
      <c r="C25" s="4" t="s">
        <v>30</v>
      </c>
      <c r="D25" s="4" t="s">
        <v>10</v>
      </c>
      <c r="E25" s="4" t="s">
        <v>43</v>
      </c>
      <c r="F25" s="13" t="s">
        <v>47</v>
      </c>
      <c r="G25" s="3"/>
      <c r="H25" s="14">
        <v>420</v>
      </c>
      <c r="I25" s="4" t="s">
        <v>5</v>
      </c>
      <c r="J25" s="4"/>
    </row>
    <row r="26" spans="2:10" ht="60" x14ac:dyDescent="0.25">
      <c r="B26" s="3">
        <f>IF(C26="","",COUNT($B$5:B25)+1)</f>
        <v>22</v>
      </c>
      <c r="C26" s="4" t="s">
        <v>31</v>
      </c>
      <c r="D26" s="4" t="s">
        <v>10</v>
      </c>
      <c r="E26" s="4" t="s">
        <v>71</v>
      </c>
      <c r="F26" s="13" t="s">
        <v>73</v>
      </c>
      <c r="G26" s="3"/>
      <c r="H26" s="14">
        <v>114</v>
      </c>
      <c r="I26" s="4" t="s">
        <v>5</v>
      </c>
      <c r="J26" s="4"/>
    </row>
    <row r="27" spans="2:10" ht="60" x14ac:dyDescent="0.25">
      <c r="B27" s="3">
        <f>IF(C27="","",COUNT($B$5:B26)+1)</f>
        <v>23</v>
      </c>
      <c r="C27" s="4" t="s">
        <v>32</v>
      </c>
      <c r="D27" s="4" t="s">
        <v>10</v>
      </c>
      <c r="E27" s="4" t="s">
        <v>71</v>
      </c>
      <c r="F27" s="13" t="s">
        <v>72</v>
      </c>
      <c r="G27" s="3"/>
      <c r="H27" s="14">
        <v>159</v>
      </c>
      <c r="I27" s="4" t="s">
        <v>5</v>
      </c>
      <c r="J27" s="4"/>
    </row>
    <row r="28" spans="2:10" ht="90" x14ac:dyDescent="0.25">
      <c r="B28" s="3">
        <f>IF(C28="","",COUNT($B$5:B27)+1)</f>
        <v>24</v>
      </c>
      <c r="C28" s="4" t="s">
        <v>33</v>
      </c>
      <c r="D28" s="4" t="s">
        <v>10</v>
      </c>
      <c r="E28" s="17" t="s">
        <v>50</v>
      </c>
      <c r="F28" s="13" t="s">
        <v>51</v>
      </c>
      <c r="G28" s="3"/>
      <c r="H28" s="18">
        <f>1099</f>
        <v>1099</v>
      </c>
      <c r="I28" s="4" t="s">
        <v>5</v>
      </c>
      <c r="J28" s="4"/>
    </row>
    <row r="29" spans="2:10" ht="60" x14ac:dyDescent="0.25">
      <c r="B29" s="3">
        <f>IF(C29="","",COUNT($B$5:B28)+1)</f>
        <v>25</v>
      </c>
      <c r="C29" s="4" t="s">
        <v>34</v>
      </c>
      <c r="D29" s="4" t="s">
        <v>10</v>
      </c>
      <c r="E29" s="15" t="s">
        <v>43</v>
      </c>
      <c r="F29" s="13" t="s">
        <v>44</v>
      </c>
      <c r="G29" s="3"/>
      <c r="H29" s="14">
        <v>1165.23</v>
      </c>
      <c r="I29" s="4" t="s">
        <v>5</v>
      </c>
      <c r="J29" s="4"/>
    </row>
    <row r="30" spans="2:10" ht="60" x14ac:dyDescent="0.25">
      <c r="B30" s="3">
        <f>IF(C30="","",COUNT($B$5:B29)+1)</f>
        <v>26</v>
      </c>
      <c r="C30" s="4" t="s">
        <v>35</v>
      </c>
      <c r="D30" s="4" t="s">
        <v>10</v>
      </c>
      <c r="E30" s="16" t="s">
        <v>52</v>
      </c>
      <c r="F30" s="13" t="s">
        <v>69</v>
      </c>
      <c r="G30" s="3"/>
      <c r="H30" s="14">
        <v>907.5</v>
      </c>
      <c r="I30" s="4" t="s">
        <v>5</v>
      </c>
      <c r="J30" s="4"/>
    </row>
    <row r="31" spans="2:10" ht="75" x14ac:dyDescent="0.25">
      <c r="B31" s="3">
        <f>IF(C31="","",COUNT($B$5:B30)+1)</f>
        <v>27</v>
      </c>
      <c r="C31" s="4" t="s">
        <v>36</v>
      </c>
      <c r="D31" s="4" t="s">
        <v>10</v>
      </c>
      <c r="E31" s="16" t="s">
        <v>52</v>
      </c>
      <c r="F31" s="13" t="s">
        <v>69</v>
      </c>
      <c r="G31" s="3"/>
      <c r="H31" s="14">
        <v>242</v>
      </c>
      <c r="I31" s="4" t="s">
        <v>5</v>
      </c>
      <c r="J31" s="4"/>
    </row>
    <row r="32" spans="2:10" ht="60" x14ac:dyDescent="0.25">
      <c r="B32" s="3">
        <f>IF(C32="","",COUNT($B$5:B31)+1)</f>
        <v>28</v>
      </c>
      <c r="C32" s="4" t="s">
        <v>37</v>
      </c>
      <c r="D32" s="4" t="s">
        <v>10</v>
      </c>
      <c r="E32" s="16" t="s">
        <v>63</v>
      </c>
      <c r="F32" s="13" t="s">
        <v>76</v>
      </c>
      <c r="G32" s="3"/>
      <c r="H32" s="14">
        <v>168</v>
      </c>
      <c r="I32" s="4" t="s">
        <v>5</v>
      </c>
      <c r="J32" s="4"/>
    </row>
    <row r="33" spans="2:10" ht="60" x14ac:dyDescent="0.25">
      <c r="B33" s="3">
        <f>IF(C33="","",COUNT($B$5:B32)+1)</f>
        <v>29</v>
      </c>
      <c r="C33" s="4" t="s">
        <v>38</v>
      </c>
      <c r="D33" s="4" t="s">
        <v>10</v>
      </c>
      <c r="E33" s="16" t="s">
        <v>63</v>
      </c>
      <c r="F33" s="13" t="s">
        <v>77</v>
      </c>
      <c r="G33" s="3"/>
      <c r="H33" s="14">
        <v>158.05000000000001</v>
      </c>
      <c r="I33" s="4" t="s">
        <v>5</v>
      </c>
      <c r="J33" s="4"/>
    </row>
    <row r="34" spans="2:10" ht="120" x14ac:dyDescent="0.25">
      <c r="B34" s="3">
        <f>IF(C34="","",COUNT($B$5:B33)+1)</f>
        <v>30</v>
      </c>
      <c r="C34" s="4" t="s">
        <v>39</v>
      </c>
      <c r="D34" s="4" t="s">
        <v>10</v>
      </c>
      <c r="E34" s="16" t="s">
        <v>63</v>
      </c>
      <c r="F34" s="13" t="s">
        <v>75</v>
      </c>
      <c r="G34" s="3"/>
      <c r="H34" s="14">
        <f>150+120+108+140+167</f>
        <v>685</v>
      </c>
      <c r="I34" s="4" t="s">
        <v>5</v>
      </c>
      <c r="J34" s="4"/>
    </row>
    <row r="35" spans="2:10" ht="60" x14ac:dyDescent="0.25">
      <c r="B35" s="3">
        <f>IF(C35="","",COUNT($B$5:B34)+1)</f>
        <v>31</v>
      </c>
      <c r="C35" s="4" t="s">
        <v>40</v>
      </c>
      <c r="D35" s="4" t="s">
        <v>10</v>
      </c>
      <c r="E35" s="15" t="s">
        <v>64</v>
      </c>
      <c r="F35" s="13" t="s">
        <v>57</v>
      </c>
      <c r="G35" s="3"/>
      <c r="H35" s="14">
        <f>490+121.51</f>
        <v>611.51</v>
      </c>
      <c r="I35" s="4" t="s">
        <v>5</v>
      </c>
      <c r="J35" s="4"/>
    </row>
    <row r="36" spans="2:10" ht="60" x14ac:dyDescent="0.25">
      <c r="B36" s="3">
        <f>IF(C36="","",COUNT($B$5:B35)+1)</f>
        <v>32</v>
      </c>
      <c r="C36" s="4" t="s">
        <v>41</v>
      </c>
      <c r="D36" s="4" t="s">
        <v>10</v>
      </c>
      <c r="E36" s="4" t="s">
        <v>63</v>
      </c>
      <c r="F36" s="13" t="s">
        <v>66</v>
      </c>
      <c r="G36" s="3"/>
      <c r="H36" s="14">
        <v>499</v>
      </c>
      <c r="I36" s="4" t="s">
        <v>5</v>
      </c>
      <c r="J36" s="4"/>
    </row>
    <row r="37" spans="2:10" ht="60" x14ac:dyDescent="0.25">
      <c r="B37" s="3">
        <f>IF(C37="","",COUNT($B$5:B36)+1)</f>
        <v>33</v>
      </c>
      <c r="C37" s="4" t="s">
        <v>42</v>
      </c>
      <c r="D37" s="4" t="s">
        <v>10</v>
      </c>
      <c r="E37" s="15" t="s">
        <v>43</v>
      </c>
      <c r="F37" s="13" t="s">
        <v>67</v>
      </c>
      <c r="G37" s="3"/>
      <c r="H37" s="14">
        <v>870</v>
      </c>
      <c r="I37" s="4" t="s">
        <v>5</v>
      </c>
      <c r="J37" s="4"/>
    </row>
    <row r="38" spans="2:10" ht="60" x14ac:dyDescent="0.25">
      <c r="B38" s="3">
        <f>IF(C38="","",COUNT($B$5:B37)+1)</f>
        <v>34</v>
      </c>
      <c r="C38" s="4" t="s">
        <v>58</v>
      </c>
      <c r="D38" s="4" t="s">
        <v>10</v>
      </c>
      <c r="E38" s="4" t="s">
        <v>52</v>
      </c>
      <c r="F38" s="13" t="s">
        <v>68</v>
      </c>
      <c r="G38" s="3"/>
      <c r="H38" s="14">
        <v>6500.01</v>
      </c>
      <c r="I38" s="4" t="s">
        <v>5</v>
      </c>
      <c r="J38" s="4"/>
    </row>
    <row r="39" spans="2:10" ht="60" x14ac:dyDescent="0.25">
      <c r="B39" s="3">
        <f>IF(C39="","",COUNT($B$5:B38)+1)</f>
        <v>35</v>
      </c>
      <c r="C39" s="4" t="s">
        <v>59</v>
      </c>
      <c r="D39" s="4" t="s">
        <v>10</v>
      </c>
      <c r="E39" s="4" t="s">
        <v>52</v>
      </c>
      <c r="F39" s="13" t="s">
        <v>68</v>
      </c>
      <c r="G39" s="3"/>
      <c r="H39" s="14">
        <v>7260</v>
      </c>
      <c r="I39" s="4" t="s">
        <v>5</v>
      </c>
      <c r="J39" s="4"/>
    </row>
    <row r="40" spans="2:10" ht="60" x14ac:dyDescent="0.25">
      <c r="B40" s="3">
        <f>IF(C40="","",COUNT($B$5:B39)+1)</f>
        <v>36</v>
      </c>
      <c r="C40" s="4" t="s">
        <v>60</v>
      </c>
      <c r="D40" s="4" t="s">
        <v>10</v>
      </c>
      <c r="E40" s="4" t="s">
        <v>50</v>
      </c>
      <c r="F40" s="13" t="s">
        <v>65</v>
      </c>
      <c r="G40" s="3"/>
      <c r="H40" s="14">
        <v>11136.58</v>
      </c>
      <c r="I40" s="4" t="s">
        <v>5</v>
      </c>
      <c r="J40" s="4"/>
    </row>
    <row r="41" spans="2:10" ht="60" x14ac:dyDescent="0.25">
      <c r="B41" s="3">
        <f>IF(C41="","",COUNT($B$5:B40)+1)</f>
        <v>37</v>
      </c>
      <c r="C41" s="4" t="s">
        <v>61</v>
      </c>
      <c r="D41" s="4" t="s">
        <v>10</v>
      </c>
      <c r="E41" s="16" t="s">
        <v>63</v>
      </c>
      <c r="F41" s="13" t="s">
        <v>79</v>
      </c>
      <c r="G41" s="3"/>
      <c r="H41" s="14">
        <f>124.3*36</f>
        <v>4474.8</v>
      </c>
      <c r="I41" s="4" t="s">
        <v>5</v>
      </c>
      <c r="J41" s="4" t="s">
        <v>80</v>
      </c>
    </row>
    <row r="42" spans="2:10" ht="60" x14ac:dyDescent="0.25">
      <c r="B42" s="3">
        <f>IF(C42="","",COUNT($B$5:B41)+1)</f>
        <v>38</v>
      </c>
      <c r="C42" s="4" t="s">
        <v>62</v>
      </c>
      <c r="D42" s="4" t="s">
        <v>10</v>
      </c>
      <c r="E42" s="16" t="s">
        <v>63</v>
      </c>
      <c r="F42" s="13" t="s">
        <v>78</v>
      </c>
      <c r="G42" s="3"/>
      <c r="H42" s="14">
        <v>800</v>
      </c>
      <c r="I42" s="4" t="s">
        <v>5</v>
      </c>
      <c r="J42" s="4"/>
    </row>
  </sheetData>
  <mergeCells count="1">
    <mergeCell ref="B2:J2"/>
  </mergeCells>
  <printOptions horizontalCentered="1"/>
  <pageMargins left="0.70866141732283472" right="0.70866141732283472" top="0.98425196850393704" bottom="0.39370078740157483" header="0.19685039370078741" footer="0.19685039370078741"/>
  <pageSetup paperSize="9" scale="9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Lapas1</vt:lpstr>
      <vt:lpstr>Lapas1!Print_Area</vt:lpstr>
      <vt:lpstr>Lapas1!Print_Titles</vt:lpstr>
    </vt:vector>
  </TitlesOfParts>
  <Company>VIRegistruCentras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VIRegistruCentras</dc:creator>
  <cp:lastModifiedBy>Regina Kastickienė</cp:lastModifiedBy>
  <cp:lastPrinted>2014-02-28T11:03:11Z</cp:lastPrinted>
  <dcterms:created xsi:type="dcterms:W3CDTF">2014-01-30T11:38:13Z</dcterms:created>
  <dcterms:modified xsi:type="dcterms:W3CDTF">2015-01-02T11:34:47Z</dcterms:modified>
</cp:coreProperties>
</file>