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D:\Users\kasreg\AppData\Local\Microsoft\Windows\Temporary Internet Files\Content.Outlook\W89GJ9I1\"/>
    </mc:Choice>
  </mc:AlternateContent>
  <bookViews>
    <workbookView xWindow="0" yWindow="0" windowWidth="21570" windowHeight="7545"/>
  </bookViews>
  <sheets>
    <sheet name="Lapas1" sheetId="1" r:id="rId1"/>
  </sheets>
  <definedNames>
    <definedName name="_xlnm.Print_Area" localSheetId="0">Lapas1!$B$1:$J$58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H38" i="1" l="1"/>
  <c r="H31" i="1" l="1"/>
  <c r="H30" i="1"/>
  <c r="H21" i="1" l="1"/>
  <c r="H7" i="1"/>
  <c r="H5" i="1"/>
  <c r="H29" i="1"/>
  <c r="H16" i="1" l="1"/>
  <c r="B5" i="1" l="1"/>
  <c r="B6" i="1" l="1"/>
  <c r="B7" i="1" s="1"/>
  <c r="B8" i="1" l="1"/>
  <c r="B9" i="1" s="1"/>
  <c r="B10" i="1" l="1"/>
  <c r="B11" i="1" l="1"/>
  <c r="B12" i="1" l="1"/>
  <c r="B14" i="1" l="1"/>
  <c r="B13" i="1"/>
  <c r="B16" i="1" l="1"/>
  <c r="B15" i="1"/>
  <c r="B17" i="1" l="1"/>
  <c r="B18" i="1" l="1"/>
  <c r="B19" i="1" s="1"/>
  <c r="B20" i="1" s="1"/>
  <c r="B21" i="1" s="1"/>
  <c r="B22" i="1" s="1"/>
  <c r="B23" i="1" s="1"/>
  <c r="B24" i="1" s="1"/>
  <c r="B25" i="1" l="1"/>
  <c r="B26" i="1"/>
  <c r="B28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27" i="1"/>
  <c r="B29" i="1"/>
</calcChain>
</file>

<file path=xl/sharedStrings.xml><?xml version="1.0" encoding="utf-8"?>
<sst xmlns="http://schemas.openxmlformats.org/spreadsheetml/2006/main" count="291" uniqueCount="127">
  <si>
    <t>Eil. Nr.</t>
  </si>
  <si>
    <t>Sutarties kaina, Lt (su PVM)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</si>
  <si>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</si>
  <si>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</si>
  <si>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</si>
  <si>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</si>
  <si>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</si>
  <si>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</si>
  <si>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</si>
  <si>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</si>
  <si>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123.4.1; 126</t>
  </si>
  <si>
    <t>apklausa / atsižvelgiant į numatomą pirkimo vertę</t>
  </si>
  <si>
    <t>Eksploatacinės medžiagos</t>
  </si>
  <si>
    <t>Elektrinės oro užuolaidos ir jos montavimo darbai</t>
  </si>
  <si>
    <t>Krepšinio taurės organizavimas</t>
  </si>
  <si>
    <t>Lauko apšiltintų durų ir jų montavimo pirkimas, Klaipėdos filialas</t>
  </si>
  <si>
    <t>Knyga „LR civilinio kodekso komentaras. Ketvirtoji knyga.“</t>
  </si>
  <si>
    <t>Seminaras „Įslaptintų dokumentų apskaita ir tvarkymas“</t>
  </si>
  <si>
    <t>Seminaras „Įslaptintų dokumentų apskaita ir tvarkymas“, Vilniaus filialas</t>
  </si>
  <si>
    <t>Automobilių stiklų tonavimas</t>
  </si>
  <si>
    <t>Autobuso nuoma su vairuotoju, Šiaulių filialas</t>
  </si>
  <si>
    <t>Spektaklis vaikams „Mažasis princas“, Vilniaus filialas</t>
  </si>
  <si>
    <t>Sapiegos g.5 administracinių patalpų 2-22, 2-21, 2-39, 2-23, 2-24, 2-26 langų keitimo ir remonto darbai</t>
  </si>
  <si>
    <t>Maitinimo ir kultūros paslaugos delegacijai iš Baltarusijos</t>
  </si>
  <si>
    <t>Seminaras „Darbo kodekso pakeitimai“, Tauragės filialas</t>
  </si>
  <si>
    <t>Krepšinio varžybų organizavimas, Klaipėdos filialas</t>
  </si>
  <si>
    <t>Įmonės turto draudimas</t>
  </si>
  <si>
    <t>Bilietai į teatrą, Utenos filialas</t>
  </si>
  <si>
    <t>Konferencija „Sutarčių teisė 2014“</t>
  </si>
  <si>
    <t>Lifto dalinio techninio patikrinimo paslaugos, Vilniaus filialas</t>
  </si>
  <si>
    <t>Seminaras „Turto paėmimas visuomenės poreikiams...“, Kauno filialas</t>
  </si>
  <si>
    <t xml:space="preserve">Komunalinių atliekų  surinkimo vietinė rinkliava, Ukmergės ir Širvintų skyrius </t>
  </si>
  <si>
    <t>Šventinio renginio organizavimas, Telšių filialas</t>
  </si>
  <si>
    <t>Šventinio renginio organizavimas, Tauragės filialas</t>
  </si>
  <si>
    <t>Fotoaparatai</t>
  </si>
  <si>
    <t>Stelažų remonto paslaugos, Vilniaus filialas</t>
  </si>
  <si>
    <t>Turto pardavimo elektroniniu būdu programinės įrangos kūrimo paslaugos</t>
  </si>
  <si>
    <t>Knygos</t>
  </si>
  <si>
    <t>Žaislai</t>
  </si>
  <si>
    <t>Autobuso nuoma, Tauragės filialas</t>
  </si>
  <si>
    <t>Užkandžiai Kalėdiniam renginiui, Tauragės filialas</t>
  </si>
  <si>
    <t>Svečių vaišinimas, Tauragės filialas</t>
  </si>
  <si>
    <t>Geriamas vanduo, Šiaulių filialas</t>
  </si>
  <si>
    <t>Seminaras „Civilinis procesas…“, Šiaulių filialas</t>
  </si>
  <si>
    <t>Durų spynų ir evakuacinių šviestuvų pirkimas, Vilniaus filialas</t>
  </si>
  <si>
    <t>Bilietai į koncertą, Panevėžio filialas</t>
  </si>
  <si>
    <t>Studijos parengimas “Interesų Lietuvoje turinčių užsieniečių registro projektas”</t>
  </si>
  <si>
    <t>Studijos parengimas projektui“Priežiūra atliekančių institucijų informacinė sistema”</t>
  </si>
  <si>
    <t>Kalėdinis renginys darbuotojų vaikams, Panevėžio filialas</t>
  </si>
  <si>
    <t>Turto draudimas</t>
  </si>
  <si>
    <t>Kilimėliai automobiliui Škoda YETI, Panevėžio filialas</t>
  </si>
  <si>
    <t>Kalėdinio renginio organizavimas: bilietai į teatrą, Panevėžio filialas</t>
  </si>
  <si>
    <t>Archyvinė virvutė, Šiaulių filialas</t>
  </si>
  <si>
    <t>Kalėdinio renginio organizavimas: autobuso nuoma, Utenos filialas</t>
  </si>
  <si>
    <t>134.1; 126</t>
  </si>
  <si>
    <t>Žaliuzių gamyba ir montavimas, Vilniaus filialas</t>
  </si>
  <si>
    <t>Seminaras, Vilniaus filialas</t>
  </si>
  <si>
    <t>Elektrofizinių varžų matavimo paslauga, Vilniaus filialas</t>
  </si>
  <si>
    <t>UAB „Energijos Serviso grupė“</t>
  </si>
  <si>
    <t>UAB „Tikri langai“</t>
  </si>
  <si>
    <t>134.1; 128.2</t>
  </si>
  <si>
    <t>UAB „Transmedos valda“; UAB „Viršupio boulingas“; UAB „Berneliai“; UAB „Karališka kibininė“; UAB „Esse LT“; UAB Restoranas „Apynys“; Trakų istorijos muziejus</t>
  </si>
  <si>
    <t>125.5; 134.1</t>
  </si>
  <si>
    <t>UAB „Gralis“</t>
  </si>
  <si>
    <t>134.1</t>
  </si>
  <si>
    <t>UAB „Alna Software“</t>
  </si>
  <si>
    <t>UAB „Biuro servisas“</t>
  </si>
  <si>
    <t>Asociacija Regionų krepšinio lyga</t>
  </si>
  <si>
    <t>12.6; 123.8.2; 128.2; 134.1</t>
  </si>
  <si>
    <t>UAB „Confinn“</t>
  </si>
  <si>
    <t>ne PVM mokėtojas</t>
  </si>
  <si>
    <t>Vilniaus prekybos, pramonės ir amatų rūmai</t>
  </si>
  <si>
    <t>128; 134</t>
  </si>
  <si>
    <t>„BTA Insurance Company“ SE filialas Lietuvoje</t>
  </si>
  <si>
    <t>UAB „Patogu pirkti“</t>
  </si>
  <si>
    <t>126; 134.3</t>
  </si>
  <si>
    <t>UAB „IMK.LT“</t>
  </si>
  <si>
    <t>UAB „S4ID“</t>
  </si>
  <si>
    <t>Teisėjai krepšinio varžyboms, Tauragės filialas</t>
  </si>
  <si>
    <t>Seminaras „Darbo kodekso naujovių taikymas“, Kauno filialas</t>
  </si>
  <si>
    <t>Seminaras „Civilinis procesas…“, Kauno filialas</t>
  </si>
  <si>
    <t xml:space="preserve">Seminaras „Teisingas pelno mokesčio apskaičiavimas už 2014 m.“ </t>
  </si>
  <si>
    <t>Didžiųjų atliekų utilizavimas, Tauragės filialas</t>
  </si>
  <si>
    <t>UAB „Vagos prekyba“
UAB „ALG knygynai“</t>
  </si>
  <si>
    <t>UAB „Kamratas“;
UAB „Senukų prekybos centras“</t>
  </si>
  <si>
    <t>MB „TB apskaita“</t>
  </si>
  <si>
    <t>123.5; 134.1</t>
  </si>
  <si>
    <t>Ukmergės rajono savivaldybės administracija</t>
  </si>
  <si>
    <t>VšĮ „Avilio teatras“</t>
  </si>
  <si>
    <t>128.5; 134.1</t>
  </si>
  <si>
    <t>V. Žilionio įmonė „Žektra“, t.k. 124685752</t>
  </si>
  <si>
    <t>VšĮ Technikos priežiūros tarnyba</t>
  </si>
  <si>
    <t>UAB „Mano būstas“</t>
  </si>
  <si>
    <t>Kalėdinio vakaro organizavimas, Šiaulių filialas</t>
  </si>
  <si>
    <t>Geriamo vandens filtrai, Šiaulių filialas</t>
  </si>
  <si>
    <t>UAB „Vildika“</t>
  </si>
  <si>
    <t>UAB „Ardena“</t>
  </si>
  <si>
    <t>UAB „VVARFF“</t>
  </si>
  <si>
    <t>UAB „Utenos autobusų parkas“</t>
  </si>
  <si>
    <t>UAB „SDG“</t>
  </si>
  <si>
    <t>Klaipėdos valstybinis muzikinis teatras</t>
  </si>
  <si>
    <t>MAXIMA GRUPĖ UAB</t>
  </si>
  <si>
    <t>V. Norvilo įmonė</t>
  </si>
  <si>
    <t>Arfa, Kavinė, Danguolės Albrechtienės įmonė</t>
  </si>
  <si>
    <t>Tauragės rajono savivaldybės Sporto centras, 188720931</t>
  </si>
  <si>
    <t>135.1</t>
  </si>
  <si>
    <t>UAB „Tauragės regiono atliekų tvarkymo centras“</t>
  </si>
  <si>
    <t>UAB „Kelionių centras“</t>
  </si>
  <si>
    <t>UAB „Gelsva“</t>
  </si>
  <si>
    <t>UAB „Mokesčių srautas“</t>
  </si>
  <si>
    <t>UAB „Vilona“</t>
  </si>
  <si>
    <t>UAB „Tiketa“</t>
  </si>
  <si>
    <t>Kultūros centras Panevėžio bendruomenių rūmai</t>
  </si>
  <si>
    <t>VšĮ „Bardai LT“</t>
  </si>
  <si>
    <t>UAB „Baltieva“</t>
  </si>
  <si>
    <t>UAB „Asmodas“</t>
  </si>
  <si>
    <t>UAB „Demitus“</t>
  </si>
  <si>
    <t>Automobilių padangų remontas, Marijampolės filialas</t>
  </si>
  <si>
    <t>UAB Brūzgos dirbtuvė</t>
  </si>
  <si>
    <t>128.2</t>
  </si>
  <si>
    <t>Lietuvos turto vertintojų asociacija</t>
  </si>
  <si>
    <t>Kauno valstybinis muzikinis teatras</t>
  </si>
  <si>
    <t>Jurgitos Maldžiūnienės dailės salonas</t>
  </si>
  <si>
    <t>Tautinės vardinės austinės jubiliejinės juostos</t>
  </si>
  <si>
    <t>UAB „Agvatechnika“</t>
  </si>
  <si>
    <t>UAB „Guminukas“</t>
  </si>
  <si>
    <r>
      <t>2014 M. LAPKRIČIO</t>
    </r>
    <r>
      <rPr>
        <b/>
        <sz val="12"/>
        <color theme="1"/>
        <rFont val="Times New Roman"/>
        <family val="1"/>
        <charset val="186"/>
      </rPr>
      <t xml:space="preserve"> MĖNESĮ VYKDYTI MAŽOS VERTĖS PIRKIMAI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</si>
</sst>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59"/>
  <sheetViews>
    <sheetView showGridLines="0" tabSelected="1" workbookViewId="0">
      <pane ySplit="4" topLeftCell="A5" activePane="bottomLeft" state="frozen"/>
      <selection pane="bottomLeft" activeCell="B2" sqref="B2:J2"/>
    </sheetView>
  </sheetViews>
  <sheetFormatPr defaultRowHeight="15" x14ac:dyDescent="0.25"/>
  <cols>
    <col min="1" max="1" width="1.42578125" style="2" customWidth="1"/>
    <col min="2" max="2" width="5.42578125" style="2" customWidth="1"/>
    <col min="3" max="3" width="20.7109375" style="2" customWidth="1"/>
    <col min="4" max="4" width="19" style="6" customWidth="1"/>
    <col min="5" max="5" width="15.85546875" style="2" customWidth="1"/>
    <col min="6" max="6" width="20.5703125" style="2" customWidth="1"/>
    <col min="7" max="7" width="16.140625" style="2" customWidth="1"/>
    <col min="8" max="8" width="15.7109375" style="12" customWidth="1"/>
    <col min="9" max="9" width="17.85546875" style="7" customWidth="1"/>
    <col min="10" max="10" width="14.28515625" style="6" customWidth="1"/>
    <col min="11" max="16384" width="9.140625" style="2"/>
  </cols>
  <sheetData>
    <row r="1" spans="2:10" x14ac:dyDescent="0.25">
      <c r="B1" s="8"/>
      <c r="C1" s="8"/>
      <c r="D1" s="9"/>
      <c r="E1" s="8"/>
      <c r="F1" s="8"/>
      <c r="G1" s="8"/>
      <c r="H1" s="11"/>
      <c r="I1" s="10"/>
      <c r="J1" s="9"/>
    </row>
    <row r="2" spans="2:10" ht="15.75" x14ac:dyDescent="0.25">
      <c r="B2" s="20" t="s">
        <v>126</v>
      </c>
      <c r="C2" s="21"/>
      <c r="D2" s="21"/>
      <c r="E2" s="21"/>
      <c r="F2" s="21"/>
      <c r="G2" s="21"/>
      <c r="H2" s="21"/>
      <c r="I2" s="21"/>
      <c r="J2" s="21"/>
    </row>
    <row r="3" spans="2:10" x14ac:dyDescent="0.25">
      <c r="B3" s="8"/>
      <c r="C3" s="8"/>
      <c r="D3" s="9"/>
      <c r="E3" s="8"/>
      <c r="F3" s="8"/>
      <c r="G3" s="8"/>
      <c r="H3" s="11"/>
      <c r="I3" s="10"/>
      <c r="J3" s="9"/>
    </row>
    <row r="4" spans="2:10" ht="187.5" customHeight="1" x14ac:dyDescent="0.25">
      <c r="B4" s="1" t="s">
        <v>0</v>
      </c>
      <c r="C4" s="1" t="s">
        <v>3</v>
      </c>
      <c r="D4" s="1" t="s">
        <v>7</v>
      </c>
      <c r="E4" s="1" t="s">
        <v>8</v>
      </c>
      <c r="F4" s="1" t="s">
        <v>2</v>
      </c>
      <c r="G4" s="1" t="s">
        <v>9</v>
      </c>
      <c r="H4" s="1" t="s">
        <v>1</v>
      </c>
      <c r="I4" s="5" t="s">
        <v>4</v>
      </c>
      <c r="J4" s="5" t="s">
        <v>6</v>
      </c>
    </row>
    <row r="5" spans="2:10" ht="60" x14ac:dyDescent="0.25">
      <c r="B5" s="3">
        <f>IF(C5="","",COUNTA(C5))</f>
        <v>1</v>
      </c>
      <c r="C5" s="4" t="s">
        <v>12</v>
      </c>
      <c r="D5" s="4" t="s">
        <v>11</v>
      </c>
      <c r="E5" s="17" t="s">
        <v>54</v>
      </c>
      <c r="F5" s="13" t="s">
        <v>66</v>
      </c>
      <c r="G5" s="3"/>
      <c r="H5" s="14">
        <f>336.38*25</f>
        <v>8409.5</v>
      </c>
      <c r="I5" s="4" t="s">
        <v>5</v>
      </c>
      <c r="J5" s="4"/>
    </row>
    <row r="6" spans="2:10" ht="60" x14ac:dyDescent="0.25">
      <c r="B6" s="3">
        <f>IF(C6="","",COUNT($B$5:B5)+1)</f>
        <v>2</v>
      </c>
      <c r="C6" s="4" t="s">
        <v>13</v>
      </c>
      <c r="D6" s="4" t="s">
        <v>11</v>
      </c>
      <c r="E6" s="17" t="s">
        <v>54</v>
      </c>
      <c r="F6" s="13" t="s">
        <v>58</v>
      </c>
      <c r="G6" s="3"/>
      <c r="H6" s="14">
        <v>13141.06</v>
      </c>
      <c r="I6" s="4" t="s">
        <v>5</v>
      </c>
      <c r="J6" s="4"/>
    </row>
    <row r="7" spans="2:10" ht="60" x14ac:dyDescent="0.25">
      <c r="B7" s="3">
        <f>IF(C7="","",COUNT($B$5:B6)+1)</f>
        <v>3</v>
      </c>
      <c r="C7" s="13" t="s">
        <v>14</v>
      </c>
      <c r="D7" s="4" t="s">
        <v>11</v>
      </c>
      <c r="E7" s="4" t="s">
        <v>64</v>
      </c>
      <c r="F7" s="13" t="s">
        <v>67</v>
      </c>
      <c r="G7" s="3"/>
      <c r="H7" s="14">
        <f>140*10</f>
        <v>1400</v>
      </c>
      <c r="I7" s="4" t="s">
        <v>5</v>
      </c>
      <c r="J7" s="4"/>
    </row>
    <row r="8" spans="2:10" ht="60" x14ac:dyDescent="0.25">
      <c r="B8" s="3">
        <f>IF(C8="","",COUNT($B$5:B7)+1)</f>
        <v>4</v>
      </c>
      <c r="C8" s="4" t="s">
        <v>15</v>
      </c>
      <c r="D8" s="4" t="s">
        <v>11</v>
      </c>
      <c r="E8" s="4" t="s">
        <v>64</v>
      </c>
      <c r="F8" s="13" t="s">
        <v>115</v>
      </c>
      <c r="G8" s="3"/>
      <c r="H8" s="14">
        <v>3000</v>
      </c>
      <c r="I8" s="4" t="s">
        <v>5</v>
      </c>
      <c r="J8" s="4"/>
    </row>
    <row r="9" spans="2:10" ht="60" x14ac:dyDescent="0.25">
      <c r="B9" s="3">
        <f>IF(C9="","",COUNT($B$5:B8)+1)</f>
        <v>5</v>
      </c>
      <c r="C9" s="4" t="s">
        <v>16</v>
      </c>
      <c r="D9" s="4" t="s">
        <v>11</v>
      </c>
      <c r="E9" s="17" t="s">
        <v>64</v>
      </c>
      <c r="F9" s="13" t="s">
        <v>74</v>
      </c>
      <c r="G9" s="3"/>
      <c r="H9" s="14">
        <v>175</v>
      </c>
      <c r="I9" s="4" t="s">
        <v>5</v>
      </c>
      <c r="J9" s="4"/>
    </row>
    <row r="10" spans="2:10" ht="60" x14ac:dyDescent="0.25">
      <c r="B10" s="3">
        <f>IF(C10="","",COUNT($B$5:B9)+1)</f>
        <v>6</v>
      </c>
      <c r="C10" s="4" t="s">
        <v>17</v>
      </c>
      <c r="D10" s="4" t="s">
        <v>11</v>
      </c>
      <c r="E10" s="17" t="s">
        <v>64</v>
      </c>
      <c r="F10" s="13" t="s">
        <v>71</v>
      </c>
      <c r="G10" s="3"/>
      <c r="H10" s="14">
        <v>260</v>
      </c>
      <c r="I10" s="4" t="s">
        <v>5</v>
      </c>
      <c r="J10" s="4" t="s">
        <v>70</v>
      </c>
    </row>
    <row r="11" spans="2:10" ht="60" x14ac:dyDescent="0.25">
      <c r="B11" s="3">
        <f>IF(C11="","",COUNT($B$5:B10)+1)</f>
        <v>7</v>
      </c>
      <c r="C11" s="4" t="s">
        <v>18</v>
      </c>
      <c r="D11" s="4" t="s">
        <v>11</v>
      </c>
      <c r="E11" s="4" t="s">
        <v>86</v>
      </c>
      <c r="F11" s="13" t="s">
        <v>71</v>
      </c>
      <c r="G11" s="3"/>
      <c r="H11" s="14">
        <v>220</v>
      </c>
      <c r="I11" s="4" t="s">
        <v>5</v>
      </c>
      <c r="J11" s="4" t="s">
        <v>70</v>
      </c>
    </row>
    <row r="12" spans="2:10" ht="60" x14ac:dyDescent="0.25">
      <c r="B12" s="3">
        <f>IF(C12="","",COUNT($B$5:B11)+1)</f>
        <v>8</v>
      </c>
      <c r="C12" s="4" t="s">
        <v>19</v>
      </c>
      <c r="D12" s="4" t="s">
        <v>11</v>
      </c>
      <c r="E12" s="4" t="s">
        <v>62</v>
      </c>
      <c r="F12" s="13" t="s">
        <v>63</v>
      </c>
      <c r="G12" s="3"/>
      <c r="H12" s="14">
        <v>1775.33</v>
      </c>
      <c r="I12" s="4" t="s">
        <v>5</v>
      </c>
      <c r="J12" s="4"/>
    </row>
    <row r="13" spans="2:10" ht="60" x14ac:dyDescent="0.25">
      <c r="B13" s="3">
        <f>IF(C13="","",COUNT($B$5:B12)+1)</f>
        <v>9</v>
      </c>
      <c r="C13" s="4" t="s">
        <v>20</v>
      </c>
      <c r="D13" s="4" t="s">
        <v>11</v>
      </c>
      <c r="E13" s="18" t="s">
        <v>64</v>
      </c>
      <c r="F13" s="13" t="s">
        <v>107</v>
      </c>
      <c r="G13" s="3"/>
      <c r="H13" s="14">
        <v>3312</v>
      </c>
      <c r="I13" s="4" t="s">
        <v>5</v>
      </c>
      <c r="J13" s="4"/>
    </row>
    <row r="14" spans="2:10" ht="60" x14ac:dyDescent="0.25">
      <c r="B14" s="3">
        <f>IF(C14="","",COUNT($B$5:B13)+1)</f>
        <v>10</v>
      </c>
      <c r="C14" s="4" t="s">
        <v>21</v>
      </c>
      <c r="D14" s="4" t="s">
        <v>11</v>
      </c>
      <c r="E14" s="19" t="s">
        <v>86</v>
      </c>
      <c r="F14" s="13" t="s">
        <v>88</v>
      </c>
      <c r="G14" s="3"/>
      <c r="H14" s="14">
        <v>1500</v>
      </c>
      <c r="I14" s="4" t="s">
        <v>5</v>
      </c>
      <c r="J14" s="4" t="s">
        <v>70</v>
      </c>
    </row>
    <row r="15" spans="2:10" ht="90" x14ac:dyDescent="0.25">
      <c r="B15" s="3">
        <f>IF(C15="","",COUNT($B$5:B14)+1)</f>
        <v>11</v>
      </c>
      <c r="C15" s="4" t="s">
        <v>22</v>
      </c>
      <c r="D15" s="4" t="s">
        <v>11</v>
      </c>
      <c r="E15" s="17" t="s">
        <v>10</v>
      </c>
      <c r="F15" s="13" t="s">
        <v>59</v>
      </c>
      <c r="G15" s="3"/>
      <c r="H15" s="14">
        <v>302267</v>
      </c>
      <c r="I15" s="4" t="s">
        <v>5</v>
      </c>
      <c r="J15" s="4"/>
    </row>
    <row r="16" spans="2:10" ht="135" x14ac:dyDescent="0.25">
      <c r="B16" s="3">
        <f>IF(C16="","",COUNT($B$5:B15)+1)</f>
        <v>12</v>
      </c>
      <c r="C16" s="4" t="s">
        <v>23</v>
      </c>
      <c r="D16" s="4" t="s">
        <v>11</v>
      </c>
      <c r="E16" s="18" t="s">
        <v>60</v>
      </c>
      <c r="F16" s="13" t="s">
        <v>61</v>
      </c>
      <c r="G16" s="3"/>
      <c r="H16" s="14">
        <f>203.24+363+469.6+325.89+238.22+900+180</f>
        <v>2679.95</v>
      </c>
      <c r="I16" s="4" t="s">
        <v>5</v>
      </c>
      <c r="J16" s="4"/>
    </row>
    <row r="17" spans="2:10" ht="60" x14ac:dyDescent="0.25">
      <c r="B17" s="3">
        <f>IF(C17="","",COUNT($B$5:B16)+1)</f>
        <v>13</v>
      </c>
      <c r="C17" s="4" t="s">
        <v>24</v>
      </c>
      <c r="D17" s="4" t="s">
        <v>11</v>
      </c>
      <c r="E17" s="18" t="s">
        <v>64</v>
      </c>
      <c r="F17" s="13" t="s">
        <v>99</v>
      </c>
      <c r="G17" s="3"/>
      <c r="H17" s="14">
        <v>242</v>
      </c>
      <c r="I17" s="4" t="s">
        <v>5</v>
      </c>
      <c r="J17" s="4"/>
    </row>
    <row r="18" spans="2:10" ht="60" x14ac:dyDescent="0.25">
      <c r="B18" s="3">
        <f>IF(C18="","",COUNT($B$5:B17)+1)</f>
        <v>14</v>
      </c>
      <c r="C18" s="4" t="s">
        <v>25</v>
      </c>
      <c r="D18" s="4" t="s">
        <v>11</v>
      </c>
      <c r="E18" s="18" t="s">
        <v>64</v>
      </c>
      <c r="F18" s="13" t="s">
        <v>116</v>
      </c>
      <c r="G18" s="3"/>
      <c r="H18" s="14">
        <v>1200</v>
      </c>
      <c r="I18" s="4" t="s">
        <v>5</v>
      </c>
      <c r="J18" s="4"/>
    </row>
    <row r="19" spans="2:10" ht="60" x14ac:dyDescent="0.25">
      <c r="B19" s="3">
        <f>IF(C19="","",COUNT($B$5:B18)+1)</f>
        <v>15</v>
      </c>
      <c r="C19" s="4" t="s">
        <v>26</v>
      </c>
      <c r="D19" s="4" t="s">
        <v>11</v>
      </c>
      <c r="E19" s="18" t="s">
        <v>72</v>
      </c>
      <c r="F19" s="16" t="s">
        <v>73</v>
      </c>
      <c r="G19" s="3"/>
      <c r="H19" s="14">
        <v>100</v>
      </c>
      <c r="I19" s="4" t="s">
        <v>5</v>
      </c>
      <c r="J19" s="4"/>
    </row>
    <row r="20" spans="2:10" ht="60" x14ac:dyDescent="0.25">
      <c r="B20" s="3">
        <f>IF(C20="","",COUNT($B$5:B19)+1)</f>
        <v>16</v>
      </c>
      <c r="C20" s="13" t="s">
        <v>27</v>
      </c>
      <c r="D20" s="4" t="s">
        <v>11</v>
      </c>
      <c r="E20" s="4" t="s">
        <v>64</v>
      </c>
      <c r="F20" s="13" t="s">
        <v>121</v>
      </c>
      <c r="G20" s="3"/>
      <c r="H20" s="14">
        <v>1500</v>
      </c>
      <c r="I20" s="4" t="s">
        <v>5</v>
      </c>
      <c r="J20" s="4"/>
    </row>
    <row r="21" spans="2:10" ht="60" x14ac:dyDescent="0.25">
      <c r="B21" s="3">
        <f>IF(C21="","",COUNT($B$5:B20)+1)</f>
        <v>17</v>
      </c>
      <c r="C21" s="4" t="s">
        <v>28</v>
      </c>
      <c r="D21" s="4" t="s">
        <v>11</v>
      </c>
      <c r="E21" s="19" t="s">
        <v>68</v>
      </c>
      <c r="F21" s="13" t="s">
        <v>69</v>
      </c>
      <c r="G21" s="3"/>
      <c r="H21" s="14">
        <f>1290*1.21</f>
        <v>1560.8999999999999</v>
      </c>
      <c r="I21" s="4" t="s">
        <v>5</v>
      </c>
      <c r="J21" s="4"/>
    </row>
    <row r="22" spans="2:10" ht="60" x14ac:dyDescent="0.25">
      <c r="B22" s="3">
        <f>IF(C22="","",COUNT($B$5:B21)+1)</f>
        <v>18</v>
      </c>
      <c r="C22" s="4" t="s">
        <v>29</v>
      </c>
      <c r="D22" s="4" t="s">
        <v>11</v>
      </c>
      <c r="E22" s="4" t="s">
        <v>89</v>
      </c>
      <c r="F22" s="13" t="s">
        <v>91</v>
      </c>
      <c r="G22" s="3"/>
      <c r="H22" s="14">
        <v>217.8</v>
      </c>
      <c r="I22" s="4" t="s">
        <v>5</v>
      </c>
      <c r="J22" s="4"/>
    </row>
    <row r="23" spans="2:10" ht="60" x14ac:dyDescent="0.25">
      <c r="B23" s="3">
        <f>IF(C23="","",COUNT($B$5:B22)+1)</f>
        <v>19</v>
      </c>
      <c r="C23" s="13" t="s">
        <v>30</v>
      </c>
      <c r="D23" s="4" t="s">
        <v>11</v>
      </c>
      <c r="E23" s="4" t="s">
        <v>119</v>
      </c>
      <c r="F23" s="13" t="s">
        <v>120</v>
      </c>
      <c r="G23" s="3"/>
      <c r="H23" s="14">
        <v>300</v>
      </c>
      <c r="I23" s="4" t="s">
        <v>5</v>
      </c>
      <c r="J23" s="4" t="s">
        <v>70</v>
      </c>
    </row>
    <row r="24" spans="2:10" ht="60" x14ac:dyDescent="0.25">
      <c r="B24" s="3">
        <f>IF(C24="","",COUNT($B$5:B23)+1)</f>
        <v>20</v>
      </c>
      <c r="C24" s="4" t="s">
        <v>31</v>
      </c>
      <c r="D24" s="4" t="s">
        <v>11</v>
      </c>
      <c r="E24" s="4" t="s">
        <v>86</v>
      </c>
      <c r="F24" s="13" t="s">
        <v>87</v>
      </c>
      <c r="G24" s="3"/>
      <c r="H24" s="14">
        <v>517.25</v>
      </c>
      <c r="I24" s="4" t="s">
        <v>5</v>
      </c>
      <c r="J24" s="4"/>
    </row>
    <row r="25" spans="2:10" ht="60" x14ac:dyDescent="0.25">
      <c r="B25" s="3">
        <f>IF(C25="","",COUNT($B$5:B24)+1)</f>
        <v>21</v>
      </c>
      <c r="C25" s="4" t="s">
        <v>32</v>
      </c>
      <c r="D25" s="4" t="s">
        <v>11</v>
      </c>
      <c r="E25" s="4" t="s">
        <v>64</v>
      </c>
      <c r="F25" s="13" t="s">
        <v>97</v>
      </c>
      <c r="G25" s="3"/>
      <c r="H25" s="14">
        <v>2960</v>
      </c>
      <c r="I25" s="4" t="s">
        <v>5</v>
      </c>
      <c r="J25" s="4"/>
    </row>
    <row r="26" spans="2:10" ht="60" x14ac:dyDescent="0.25">
      <c r="B26" s="3">
        <f>IF(C26="","",COUNT($B$5:B25)+1)</f>
        <v>22</v>
      </c>
      <c r="C26" s="4" t="s">
        <v>33</v>
      </c>
      <c r="D26" s="4" t="s">
        <v>11</v>
      </c>
      <c r="E26" s="4" t="s">
        <v>64</v>
      </c>
      <c r="F26" s="13" t="s">
        <v>100</v>
      </c>
      <c r="G26" s="3"/>
      <c r="H26" s="14">
        <v>1044.48</v>
      </c>
      <c r="I26" s="4" t="s">
        <v>5</v>
      </c>
      <c r="J26" s="4"/>
    </row>
    <row r="27" spans="2:10" ht="60" x14ac:dyDescent="0.25">
      <c r="B27" s="3">
        <f>IF(C27="","",COUNT($B$5:B26)+1)</f>
        <v>23</v>
      </c>
      <c r="C27" s="4" t="s">
        <v>34</v>
      </c>
      <c r="D27" s="4" t="s">
        <v>11</v>
      </c>
      <c r="E27" s="18" t="s">
        <v>75</v>
      </c>
      <c r="F27" s="13" t="s">
        <v>76</v>
      </c>
      <c r="G27" s="3"/>
      <c r="H27" s="14">
        <v>2280</v>
      </c>
      <c r="I27" s="4" t="s">
        <v>5</v>
      </c>
      <c r="J27" s="4"/>
    </row>
    <row r="28" spans="2:10" ht="60" x14ac:dyDescent="0.25">
      <c r="B28" s="3">
        <f>IF(C28="","",COUNT($B$5:B27)+1)</f>
        <v>24</v>
      </c>
      <c r="C28" s="4" t="s">
        <v>35</v>
      </c>
      <c r="D28" s="4" t="s">
        <v>11</v>
      </c>
      <c r="E28" s="17" t="s">
        <v>89</v>
      </c>
      <c r="F28" s="13" t="s">
        <v>95</v>
      </c>
      <c r="G28" s="3"/>
      <c r="H28" s="14">
        <v>302.5</v>
      </c>
      <c r="I28" s="4" t="s">
        <v>5</v>
      </c>
      <c r="J28" s="4"/>
    </row>
    <row r="29" spans="2:10" ht="60" x14ac:dyDescent="0.25">
      <c r="B29" s="3">
        <f>IF(C29="","",COUNT($B$5:B28)+1)</f>
        <v>25</v>
      </c>
      <c r="C29" s="4" t="s">
        <v>36</v>
      </c>
      <c r="D29" s="4" t="s">
        <v>11</v>
      </c>
      <c r="E29" s="18" t="s">
        <v>64</v>
      </c>
      <c r="F29" s="13" t="s">
        <v>65</v>
      </c>
      <c r="G29" s="3"/>
      <c r="H29" s="14">
        <f>10000*1.21</f>
        <v>12100</v>
      </c>
      <c r="I29" s="4" t="s">
        <v>5</v>
      </c>
      <c r="J29" s="4"/>
    </row>
    <row r="30" spans="2:10" ht="60" x14ac:dyDescent="0.25">
      <c r="B30" s="3">
        <f>IF(C30="","",COUNT($B$5:B29)+1)</f>
        <v>26</v>
      </c>
      <c r="C30" s="4" t="s">
        <v>37</v>
      </c>
      <c r="D30" s="4" t="s">
        <v>11</v>
      </c>
      <c r="E30" s="18" t="s">
        <v>64</v>
      </c>
      <c r="F30" s="13" t="s">
        <v>83</v>
      </c>
      <c r="G30" s="3"/>
      <c r="H30" s="14">
        <f>856.7+185.71</f>
        <v>1042.4100000000001</v>
      </c>
      <c r="I30" s="4" t="s">
        <v>5</v>
      </c>
      <c r="J30" s="4"/>
    </row>
    <row r="31" spans="2:10" ht="60" x14ac:dyDescent="0.25">
      <c r="B31" s="3">
        <f>IF(C31="","",COUNT($B$5:B30)+1)</f>
        <v>27</v>
      </c>
      <c r="C31" s="4" t="s">
        <v>38</v>
      </c>
      <c r="D31" s="4" t="s">
        <v>11</v>
      </c>
      <c r="E31" s="18" t="s">
        <v>64</v>
      </c>
      <c r="F31" s="13" t="s">
        <v>84</v>
      </c>
      <c r="G31" s="3"/>
      <c r="H31" s="14">
        <f>272.4+9859.73</f>
        <v>10132.129999999999</v>
      </c>
      <c r="I31" s="4" t="s">
        <v>5</v>
      </c>
      <c r="J31" s="4"/>
    </row>
    <row r="32" spans="2:10" ht="60" x14ac:dyDescent="0.25">
      <c r="B32" s="3">
        <f>IF(C32="","",COUNT($B$5:B31)+1)</f>
        <v>28</v>
      </c>
      <c r="C32" s="4" t="s">
        <v>28</v>
      </c>
      <c r="D32" s="4" t="s">
        <v>11</v>
      </c>
      <c r="E32" s="18" t="s">
        <v>64</v>
      </c>
      <c r="F32" s="13" t="s">
        <v>69</v>
      </c>
      <c r="G32" s="3"/>
      <c r="H32" s="14">
        <v>595</v>
      </c>
      <c r="I32" s="4" t="s">
        <v>5</v>
      </c>
      <c r="J32" s="4"/>
    </row>
    <row r="33" spans="2:10" ht="60" x14ac:dyDescent="0.25">
      <c r="B33" s="3">
        <f>IF(C33="","",COUNT($B$5:B32)+1)</f>
        <v>29</v>
      </c>
      <c r="C33" s="4" t="s">
        <v>39</v>
      </c>
      <c r="D33" s="4" t="s">
        <v>11</v>
      </c>
      <c r="E33" s="18" t="s">
        <v>64</v>
      </c>
      <c r="F33" s="13" t="s">
        <v>102</v>
      </c>
      <c r="G33" s="3"/>
      <c r="H33" s="14">
        <v>800</v>
      </c>
      <c r="I33" s="4" t="s">
        <v>5</v>
      </c>
      <c r="J33" s="4"/>
    </row>
    <row r="34" spans="2:10" ht="60" x14ac:dyDescent="0.25">
      <c r="B34" s="3">
        <f>IF(C34="","",COUNT($B$5:B33)+1)</f>
        <v>30</v>
      </c>
      <c r="C34" s="4" t="s">
        <v>40</v>
      </c>
      <c r="D34" s="4" t="s">
        <v>11</v>
      </c>
      <c r="E34" s="4" t="s">
        <v>64</v>
      </c>
      <c r="F34" s="13" t="s">
        <v>101</v>
      </c>
      <c r="G34" s="3"/>
      <c r="H34" s="14">
        <v>650</v>
      </c>
      <c r="I34" s="4" t="s">
        <v>5</v>
      </c>
      <c r="J34" s="4"/>
    </row>
    <row r="35" spans="2:10" ht="60" x14ac:dyDescent="0.25">
      <c r="B35" s="3">
        <f>IF(C35="","",COUNT($B$5:B34)+1)</f>
        <v>31</v>
      </c>
      <c r="C35" s="4" t="s">
        <v>41</v>
      </c>
      <c r="D35" s="4" t="s">
        <v>11</v>
      </c>
      <c r="E35" s="4" t="s">
        <v>64</v>
      </c>
      <c r="F35" s="13" t="s">
        <v>103</v>
      </c>
      <c r="G35" s="3"/>
      <c r="H35" s="15">
        <v>300</v>
      </c>
      <c r="I35" s="4" t="s">
        <v>5</v>
      </c>
      <c r="J35" s="4"/>
    </row>
    <row r="36" spans="2:10" ht="60" x14ac:dyDescent="0.25">
      <c r="B36" s="3">
        <f>IF(C36="","",COUNT($B$5:B35)+1)</f>
        <v>32</v>
      </c>
      <c r="C36" s="4" t="s">
        <v>42</v>
      </c>
      <c r="D36" s="4" t="s">
        <v>11</v>
      </c>
      <c r="E36" s="4" t="s">
        <v>89</v>
      </c>
      <c r="F36" s="13" t="s">
        <v>108</v>
      </c>
      <c r="G36" s="3"/>
      <c r="H36" s="14">
        <v>220.01</v>
      </c>
      <c r="I36" s="4" t="s">
        <v>5</v>
      </c>
      <c r="J36" s="4"/>
    </row>
    <row r="37" spans="2:10" ht="60" x14ac:dyDescent="0.25">
      <c r="B37" s="3">
        <f>IF(C37="","",COUNT($B$5:B36)+1)</f>
        <v>33</v>
      </c>
      <c r="C37" s="4" t="s">
        <v>43</v>
      </c>
      <c r="D37" s="4" t="s">
        <v>11</v>
      </c>
      <c r="E37" s="4" t="s">
        <v>64</v>
      </c>
      <c r="F37" s="13" t="s">
        <v>109</v>
      </c>
      <c r="G37" s="3"/>
      <c r="H37" s="15">
        <v>320</v>
      </c>
      <c r="I37" s="4" t="s">
        <v>5</v>
      </c>
      <c r="J37" s="4"/>
    </row>
    <row r="38" spans="2:10" ht="60" x14ac:dyDescent="0.25">
      <c r="B38" s="3">
        <f>IF(C38="","",COUNT($B$5:B37)+1)</f>
        <v>34</v>
      </c>
      <c r="C38" s="4" t="s">
        <v>44</v>
      </c>
      <c r="D38" s="4" t="s">
        <v>11</v>
      </c>
      <c r="E38" s="18" t="s">
        <v>89</v>
      </c>
      <c r="F38" s="13" t="s">
        <v>92</v>
      </c>
      <c r="G38" s="3"/>
      <c r="H38" s="14">
        <f>720*1.21</f>
        <v>871.19999999999993</v>
      </c>
      <c r="I38" s="4" t="s">
        <v>5</v>
      </c>
      <c r="J38" s="4"/>
    </row>
    <row r="39" spans="2:10" ht="60" x14ac:dyDescent="0.25">
      <c r="B39" s="3">
        <f>IF(C39="","",COUNT($B$5:B38)+1)</f>
        <v>35</v>
      </c>
      <c r="C39" s="4" t="s">
        <v>45</v>
      </c>
      <c r="D39" s="4" t="s">
        <v>11</v>
      </c>
      <c r="E39" s="4" t="s">
        <v>105</v>
      </c>
      <c r="F39" s="13" t="s">
        <v>111</v>
      </c>
      <c r="G39" s="3"/>
      <c r="H39" s="14">
        <v>1656</v>
      </c>
      <c r="I39" s="4" t="s">
        <v>5</v>
      </c>
      <c r="J39" s="4"/>
    </row>
    <row r="40" spans="2:10" ht="60" x14ac:dyDescent="0.25">
      <c r="B40" s="3">
        <f>IF(C40="","",COUNT($B$5:B39)+1)</f>
        <v>36</v>
      </c>
      <c r="C40" s="4" t="s">
        <v>46</v>
      </c>
      <c r="D40" s="4" t="s">
        <v>11</v>
      </c>
      <c r="E40" s="18" t="s">
        <v>10</v>
      </c>
      <c r="F40" s="13" t="s">
        <v>77</v>
      </c>
      <c r="G40" s="3"/>
      <c r="H40" s="14">
        <v>78650</v>
      </c>
      <c r="I40" s="4" t="s">
        <v>5</v>
      </c>
      <c r="J40" s="4"/>
    </row>
    <row r="41" spans="2:10" ht="60" x14ac:dyDescent="0.25">
      <c r="B41" s="3">
        <f>IF(C41="","",COUNT($B$5:B40)+1)</f>
        <v>37</v>
      </c>
      <c r="C41" s="4" t="s">
        <v>47</v>
      </c>
      <c r="D41" s="4" t="s">
        <v>11</v>
      </c>
      <c r="E41" s="18" t="s">
        <v>10</v>
      </c>
      <c r="F41" s="13" t="s">
        <v>77</v>
      </c>
      <c r="G41" s="3"/>
      <c r="H41" s="14">
        <v>78650</v>
      </c>
      <c r="I41" s="4" t="s">
        <v>5</v>
      </c>
      <c r="J41" s="4"/>
    </row>
    <row r="42" spans="2:10" ht="60" x14ac:dyDescent="0.25">
      <c r="B42" s="3">
        <f>IF(C42="","",COUNT($B$5:B41)+1)</f>
        <v>38</v>
      </c>
      <c r="C42" s="4" t="s">
        <v>117</v>
      </c>
      <c r="D42" s="4" t="s">
        <v>11</v>
      </c>
      <c r="E42" s="4" t="s">
        <v>64</v>
      </c>
      <c r="F42" s="13" t="s">
        <v>118</v>
      </c>
      <c r="G42" s="3"/>
      <c r="H42" s="15">
        <v>400</v>
      </c>
      <c r="I42" s="4" t="s">
        <v>5</v>
      </c>
      <c r="J42" s="4"/>
    </row>
    <row r="43" spans="2:10" ht="60" x14ac:dyDescent="0.25">
      <c r="B43" s="3">
        <f>IF(C43="","",COUNT($B$5:B42)+1)</f>
        <v>39</v>
      </c>
      <c r="C43" s="4" t="s">
        <v>48</v>
      </c>
      <c r="D43" s="4" t="s">
        <v>11</v>
      </c>
      <c r="E43" s="4" t="s">
        <v>105</v>
      </c>
      <c r="F43" s="13" t="s">
        <v>112</v>
      </c>
      <c r="G43" s="3"/>
      <c r="H43" s="14">
        <v>160</v>
      </c>
      <c r="I43" s="4" t="s">
        <v>5</v>
      </c>
      <c r="J43" s="4" t="s">
        <v>70</v>
      </c>
    </row>
    <row r="44" spans="2:10" ht="60" x14ac:dyDescent="0.25">
      <c r="B44" s="3">
        <f>IF(C44="","",COUNT($B$5:B43)+1)</f>
        <v>40</v>
      </c>
      <c r="C44" s="4" t="s">
        <v>49</v>
      </c>
      <c r="D44" s="4" t="s">
        <v>11</v>
      </c>
      <c r="E44" s="4" t="s">
        <v>72</v>
      </c>
      <c r="F44" s="16" t="s">
        <v>73</v>
      </c>
      <c r="G44" s="3"/>
      <c r="H44" s="14">
        <v>209.97</v>
      </c>
      <c r="I44" s="4" t="s">
        <v>5</v>
      </c>
      <c r="J44" s="4"/>
    </row>
    <row r="45" spans="2:10" ht="60" x14ac:dyDescent="0.25">
      <c r="B45" s="3">
        <f>IF(C45="","",COUNT($B$5:B44)+1)</f>
        <v>41</v>
      </c>
      <c r="C45" s="4" t="s">
        <v>50</v>
      </c>
      <c r="D45" s="4" t="s">
        <v>11</v>
      </c>
      <c r="E45" s="4" t="s">
        <v>105</v>
      </c>
      <c r="F45" s="13" t="s">
        <v>114</v>
      </c>
      <c r="G45" s="3"/>
      <c r="H45" s="15">
        <v>150</v>
      </c>
      <c r="I45" s="4" t="s">
        <v>5</v>
      </c>
      <c r="J45" s="4"/>
    </row>
    <row r="46" spans="2:10" ht="60" x14ac:dyDescent="0.25">
      <c r="B46" s="3">
        <f>IF(C46="","",COUNT($B$5:B45)+1)</f>
        <v>42</v>
      </c>
      <c r="C46" s="4" t="s">
        <v>51</v>
      </c>
      <c r="D46" s="4" t="s">
        <v>11</v>
      </c>
      <c r="E46" s="4" t="s">
        <v>105</v>
      </c>
      <c r="F46" s="13" t="s">
        <v>113</v>
      </c>
      <c r="G46" s="3"/>
      <c r="H46" s="14">
        <v>1150</v>
      </c>
      <c r="I46" s="4" t="s">
        <v>5</v>
      </c>
      <c r="J46" s="4"/>
    </row>
    <row r="47" spans="2:10" ht="60" x14ac:dyDescent="0.25">
      <c r="B47" s="3">
        <f>IF(C47="","",COUNT($B$5:B46)+1)</f>
        <v>43</v>
      </c>
      <c r="C47" s="4" t="s">
        <v>52</v>
      </c>
      <c r="D47" s="4" t="s">
        <v>11</v>
      </c>
      <c r="E47" s="4" t="s">
        <v>89</v>
      </c>
      <c r="F47" s="13" t="s">
        <v>125</v>
      </c>
      <c r="G47" s="3"/>
      <c r="H47" s="14">
        <v>1089</v>
      </c>
      <c r="I47" s="4" t="s">
        <v>5</v>
      </c>
      <c r="J47" s="4"/>
    </row>
    <row r="48" spans="2:10" ht="60" x14ac:dyDescent="0.25">
      <c r="B48" s="3">
        <f>IF(C48="","",COUNT($B$5:B47)+1)</f>
        <v>44</v>
      </c>
      <c r="C48" s="4" t="s">
        <v>53</v>
      </c>
      <c r="D48" s="4" t="s">
        <v>11</v>
      </c>
      <c r="E48" s="4" t="s">
        <v>64</v>
      </c>
      <c r="F48" s="13" t="s">
        <v>98</v>
      </c>
      <c r="G48" s="3"/>
      <c r="H48" s="14">
        <v>1096.26</v>
      </c>
      <c r="I48" s="4" t="s">
        <v>5</v>
      </c>
      <c r="J48" s="4"/>
    </row>
    <row r="49" spans="2:10" ht="60" x14ac:dyDescent="0.25">
      <c r="B49" s="3">
        <f>IF(C49="","",COUNT($B$5:B48)+1)</f>
        <v>45</v>
      </c>
      <c r="C49" s="4" t="s">
        <v>55</v>
      </c>
      <c r="D49" s="4" t="s">
        <v>11</v>
      </c>
      <c r="E49" s="18" t="s">
        <v>89</v>
      </c>
      <c r="F49" s="13" t="s">
        <v>96</v>
      </c>
      <c r="G49" s="3"/>
      <c r="H49" s="14">
        <v>1188.06</v>
      </c>
      <c r="I49" s="4" t="s">
        <v>5</v>
      </c>
      <c r="J49" s="4"/>
    </row>
    <row r="50" spans="2:10" ht="60" x14ac:dyDescent="0.25">
      <c r="B50" s="3">
        <f>IF(C50="","",COUNT($B$5:B49)+1)</f>
        <v>46</v>
      </c>
      <c r="C50" s="4" t="s">
        <v>56</v>
      </c>
      <c r="D50" s="4" t="s">
        <v>11</v>
      </c>
      <c r="E50" s="18" t="s">
        <v>89</v>
      </c>
      <c r="F50" s="16" t="s">
        <v>71</v>
      </c>
      <c r="G50" s="3"/>
      <c r="H50" s="14">
        <v>170</v>
      </c>
      <c r="I50" s="4" t="s">
        <v>5</v>
      </c>
      <c r="J50" s="4" t="s">
        <v>70</v>
      </c>
    </row>
    <row r="51" spans="2:10" ht="60" x14ac:dyDescent="0.25">
      <c r="B51" s="3">
        <f>IF(C51="","",COUNT($B$5:B50)+1)</f>
        <v>47</v>
      </c>
      <c r="C51" s="4" t="s">
        <v>57</v>
      </c>
      <c r="D51" s="4" t="s">
        <v>11</v>
      </c>
      <c r="E51" s="18" t="s">
        <v>89</v>
      </c>
      <c r="F51" s="13" t="s">
        <v>90</v>
      </c>
      <c r="G51" s="3"/>
      <c r="H51" s="14">
        <v>485.56</v>
      </c>
      <c r="I51" s="4" t="s">
        <v>5</v>
      </c>
      <c r="J51" s="4"/>
    </row>
    <row r="52" spans="2:10" ht="60" x14ac:dyDescent="0.25">
      <c r="B52" s="3">
        <f>IF(C52="","",COUNT($B$5:B51)+1)</f>
        <v>48</v>
      </c>
      <c r="C52" s="4" t="s">
        <v>78</v>
      </c>
      <c r="D52" s="4" t="s">
        <v>11</v>
      </c>
      <c r="E52" s="4" t="s">
        <v>64</v>
      </c>
      <c r="F52" s="13" t="s">
        <v>104</v>
      </c>
      <c r="G52" s="3"/>
      <c r="H52" s="14">
        <v>110</v>
      </c>
      <c r="I52" s="4" t="s">
        <v>5</v>
      </c>
      <c r="J52" s="4"/>
    </row>
    <row r="53" spans="2:10" ht="60" x14ac:dyDescent="0.25">
      <c r="B53" s="3">
        <f>IF(C53="","",COUNT($B$5:B52)+1)</f>
        <v>49</v>
      </c>
      <c r="C53" s="4" t="s">
        <v>79</v>
      </c>
      <c r="D53" s="4" t="s">
        <v>11</v>
      </c>
      <c r="E53" s="4" t="s">
        <v>119</v>
      </c>
      <c r="F53" s="13" t="s">
        <v>109</v>
      </c>
      <c r="G53" s="3"/>
      <c r="H53" s="14">
        <v>1045.44</v>
      </c>
      <c r="I53" s="4" t="s">
        <v>5</v>
      </c>
      <c r="J53" s="4"/>
    </row>
    <row r="54" spans="2:10" ht="60" x14ac:dyDescent="0.25">
      <c r="B54" s="3">
        <f>IF(C54="","",COUNT($B$5:B53)+1)</f>
        <v>50</v>
      </c>
      <c r="C54" s="4" t="s">
        <v>80</v>
      </c>
      <c r="D54" s="4" t="s">
        <v>11</v>
      </c>
      <c r="E54" s="4" t="s">
        <v>119</v>
      </c>
      <c r="F54" s="13" t="s">
        <v>109</v>
      </c>
      <c r="G54" s="3"/>
      <c r="H54" s="14">
        <v>348.48</v>
      </c>
      <c r="I54" s="4" t="s">
        <v>5</v>
      </c>
      <c r="J54" s="4"/>
    </row>
    <row r="55" spans="2:10" ht="60" x14ac:dyDescent="0.25">
      <c r="B55" s="3">
        <f>IF(C55="","",COUNT($B$5:B54)+1)</f>
        <v>51</v>
      </c>
      <c r="C55" s="4" t="s">
        <v>81</v>
      </c>
      <c r="D55" s="4" t="s">
        <v>11</v>
      </c>
      <c r="E55" s="18" t="s">
        <v>64</v>
      </c>
      <c r="F55" s="13" t="s">
        <v>85</v>
      </c>
      <c r="G55" s="3"/>
      <c r="H55" s="14">
        <v>1500</v>
      </c>
      <c r="I55" s="4" t="s">
        <v>5</v>
      </c>
      <c r="J55" s="4"/>
    </row>
    <row r="56" spans="2:10" ht="60" x14ac:dyDescent="0.25">
      <c r="B56" s="3">
        <f>IF(C56="","",COUNT($B$5:B55)+1)</f>
        <v>52</v>
      </c>
      <c r="C56" s="4" t="s">
        <v>82</v>
      </c>
      <c r="D56" s="4" t="s">
        <v>11</v>
      </c>
      <c r="E56" s="4" t="s">
        <v>105</v>
      </c>
      <c r="F56" s="13" t="s">
        <v>106</v>
      </c>
      <c r="G56" s="3"/>
      <c r="H56" s="14">
        <v>3000</v>
      </c>
      <c r="I56" s="4" t="s">
        <v>5</v>
      </c>
      <c r="J56" s="4"/>
    </row>
    <row r="57" spans="2:10" ht="60" x14ac:dyDescent="0.25">
      <c r="B57" s="3">
        <f>IF(C57="","",COUNT($B$5:B56)+1)</f>
        <v>53</v>
      </c>
      <c r="C57" s="4" t="s">
        <v>93</v>
      </c>
      <c r="D57" s="4" t="s">
        <v>11</v>
      </c>
      <c r="E57" s="4" t="s">
        <v>89</v>
      </c>
      <c r="F57" s="13" t="s">
        <v>110</v>
      </c>
      <c r="G57" s="3"/>
      <c r="H57" s="14">
        <v>1208</v>
      </c>
      <c r="I57" s="4" t="s">
        <v>5</v>
      </c>
      <c r="J57" s="4"/>
    </row>
    <row r="58" spans="2:10" ht="60" x14ac:dyDescent="0.25">
      <c r="B58" s="3">
        <f>IF(C58="","",COUNT($B$5:B57)+1)</f>
        <v>54</v>
      </c>
      <c r="C58" s="4" t="s">
        <v>94</v>
      </c>
      <c r="D58" s="4" t="s">
        <v>11</v>
      </c>
      <c r="E58" s="4" t="s">
        <v>89</v>
      </c>
      <c r="F58" s="13" t="s">
        <v>124</v>
      </c>
      <c r="G58" s="3"/>
      <c r="H58" s="14">
        <v>519.91999999999996</v>
      </c>
      <c r="I58" s="4" t="s">
        <v>5</v>
      </c>
      <c r="J58" s="4"/>
    </row>
    <row r="59" spans="2:10" ht="60" x14ac:dyDescent="0.25">
      <c r="B59" s="3">
        <f>IF(C59="","",COUNT($B$5:B58)+1)</f>
        <v>55</v>
      </c>
      <c r="C59" s="4" t="s">
        <v>123</v>
      </c>
      <c r="D59" s="4" t="s">
        <v>11</v>
      </c>
      <c r="E59" s="4" t="s">
        <v>64</v>
      </c>
      <c r="F59" s="13" t="s">
        <v>122</v>
      </c>
      <c r="G59" s="3"/>
      <c r="H59" s="14">
        <v>300</v>
      </c>
      <c r="I59" s="4" t="s">
        <v>5</v>
      </c>
      <c r="J59" s="4"/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9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Regina Kastickienė</cp:lastModifiedBy>
  <cp:lastPrinted>2014-02-28T11:03:11Z</cp:lastPrinted>
  <dcterms:created xsi:type="dcterms:W3CDTF">2014-01-30T11:38:13Z</dcterms:created>
  <dcterms:modified xsi:type="dcterms:W3CDTF">2014-12-08T09:13:01Z</dcterms:modified>
</cp:coreProperties>
</file>