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M:\Viesieji pirkimai\2014\"/>
    </mc:Choice>
  </mc:AlternateContent>
  <bookViews>
    <workbookView xWindow="120" yWindow="45" windowWidth="19320" windowHeight="12660"/>
  </bookViews>
  <sheets>
    <sheet name="Lapas1" sheetId="1" r:id="rId1"/>
  </sheets>
  <definedNames>
    <definedName name="_xlnm.Print_Area" localSheetId="0">Lapas1!$B$1:$J$36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H32" i="1" l="1"/>
  <c r="H28" i="1" l="1"/>
  <c r="H14" i="1" l="1"/>
  <c r="H27" i="1" l="1"/>
  <c r="H25" i="1"/>
  <c r="H31" i="1" l="1"/>
  <c r="B5" i="1" l="1"/>
  <c r="B6" i="1" l="1"/>
  <c r="B7" i="1"/>
  <c r="B8" i="1" l="1"/>
  <c r="B9" i="1"/>
  <c r="B10" i="1" s="1"/>
  <c r="B11" i="1" l="1"/>
  <c r="B12" i="1" l="1"/>
  <c r="B13" i="1" l="1"/>
  <c r="B14" i="1" l="1"/>
  <c r="B15" i="1" s="1"/>
  <c r="B16" i="1" l="1"/>
  <c r="B25" i="1"/>
  <c r="B27" i="1" s="1"/>
  <c r="B17" i="1"/>
  <c r="B18" i="1" s="1"/>
  <c r="B19" i="1" s="1"/>
  <c r="B20" i="1" s="1"/>
  <c r="B21" i="1" s="1"/>
  <c r="B22" i="1" s="1"/>
  <c r="B23" i="1" s="1"/>
  <c r="B24" i="1" s="1"/>
  <c r="B26" i="1"/>
  <c r="B28" i="1" l="1"/>
  <c r="B30" i="1"/>
  <c r="B31" i="1" s="1"/>
  <c r="B32" i="1" s="1"/>
  <c r="B33" i="1" s="1"/>
  <c r="B34" i="1" s="1"/>
  <c r="B35" i="1" s="1"/>
  <c r="B36" i="1" s="1"/>
  <c r="B29" i="1"/>
</calcChain>
</file>

<file path=xl/sharedStrings.xml><?xml version="1.0" encoding="utf-8"?>
<sst xmlns="http://schemas.openxmlformats.org/spreadsheetml/2006/main" count="172" uniqueCount="88">
  <si>
    <t>Eil. Nr.</t>
  </si>
  <si>
    <t>Sutarties kaina, Lt (su PVM)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</si>
  <si>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</si>
  <si>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</si>
  <si>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</si>
  <si>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</si>
  <si>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</si>
  <si>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</si>
  <si>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apklausa / Atsižvelgiant į numatomą pirkimo vertę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</si>
  <si>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</si>
  <si>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</si>
  <si>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105.1.4; 135.1</t>
  </si>
  <si>
    <t>Sporto salės nuoma, Šiaulių filialas</t>
  </si>
  <si>
    <t>Maitinimas</t>
  </si>
  <si>
    <t>Langų keitimas, Panevėžio filialas</t>
  </si>
  <si>
    <t>Šildymo sistemos praplovimas, hidraulinis išbandymas, įrenginių techninė priežiūra Alytuje, Pušyno g. 51</t>
  </si>
  <si>
    <t>Šildymo sistemos praplovimas, hidraulinis išbandymas, įrenginių techninė priežiūra Druskininkuose, Čiurlionio g. 60</t>
  </si>
  <si>
    <t>Žaliuzių remontas, Panevėžio filialas</t>
  </si>
  <si>
    <t>Vizualinių priemonių pirkimas</t>
  </si>
  <si>
    <t>Vertintojų mokymai</t>
  </si>
  <si>
    <t>GeoMap programinės įrangos licencijos</t>
  </si>
  <si>
    <t>Sporto salės nuoma, Klaipėdos filialas</t>
  </si>
  <si>
    <t>Baterija mobiliam telefonui, Vilniaus filialas</t>
  </si>
  <si>
    <t>Kvalifikacijos kėlimo paslaugos, anglų kalba</t>
  </si>
  <si>
    <t>Kėdės su ratukais, Panevėžio filialas</t>
  </si>
  <si>
    <t>Apskaitos programos sutarčių modulio programinės įrangos paketo įsigijimas</t>
  </si>
  <si>
    <t>Standartai</t>
  </si>
  <si>
    <t>Automobilių techninio aptarnavimo ir remonto paslaugos, Utenos filialas</t>
  </si>
  <si>
    <t>Sporto salės nuoma, Kauno filialas</t>
  </si>
  <si>
    <t>Sporto salės nuoma, Tauragės filialas</t>
  </si>
  <si>
    <t>Darbų saugos kursai, Kauno filialas</t>
  </si>
  <si>
    <t>Maitinimo paslaugos</t>
  </si>
  <si>
    <t>Automobilių remonto paslaugos</t>
  </si>
  <si>
    <t>Finansinių mokėjimų mobiliais telefonais sprendimo nuoma</t>
  </si>
  <si>
    <t>Seminaras „Teritorijų planavimo teisinis reguliavimas. Problemos ir sprendimo būdai“, Kauno filialas</t>
  </si>
  <si>
    <t>128.5; 134.1</t>
  </si>
  <si>
    <t>UAB „Gralis“</t>
  </si>
  <si>
    <t>128.2</t>
  </si>
  <si>
    <t>AVGO Group, UAB</t>
  </si>
  <si>
    <r>
      <t>2014 M. RUGSĖJO</t>
    </r>
    <r>
      <rPr>
        <b/>
        <sz val="12"/>
        <color theme="1"/>
        <rFont val="Times New Roman"/>
        <family val="1"/>
        <charset val="186"/>
      </rPr>
      <t xml:space="preserve"> MĖNESĮ VYKDYTI MAŽOS VERTĖS PIRKIMAI</t>
    </r>
  </si>
  <si>
    <t>Seminaras „Finansai ne finansininkams“</t>
  </si>
  <si>
    <t>UAB „EVS Group“, t.k. 301126752</t>
  </si>
  <si>
    <t>123.4.1; 126</t>
  </si>
  <si>
    <t>UAB „New Vision Baltija“</t>
  </si>
  <si>
    <t>123.4.1; 128.2</t>
  </si>
  <si>
    <t>UAB „EME solution“</t>
  </si>
  <si>
    <t>123.4.1; 128.5</t>
  </si>
  <si>
    <t>Klaipėdos valstybinė kolegija</t>
  </si>
  <si>
    <t xml:space="preserve">Raseinių skyriaus patalpų valymas, Tauragės filialas </t>
  </si>
  <si>
    <t>105.1.4.1; 108</t>
  </si>
  <si>
    <t>110.4; 135.1</t>
  </si>
  <si>
    <t>Šiaulių „Romuvos“ progimnazija</t>
  </si>
  <si>
    <t>Raktų dublikatų gaminimas, Tauragės filialas</t>
  </si>
  <si>
    <t>Džiugo Valiuko individuali veikla</t>
  </si>
  <si>
    <t>110.4</t>
  </si>
  <si>
    <t>135.1</t>
  </si>
  <si>
    <t>UAB „Sviga“</t>
  </si>
  <si>
    <t>UAB „Aulaukis“</t>
  </si>
  <si>
    <t>UAB „Kauno Žalgirio jachtklubas“</t>
  </si>
  <si>
    <t>110.2</t>
  </si>
  <si>
    <t>UAB „ILanda“</t>
  </si>
  <si>
    <t>UAB „Dusmenėliai“</t>
  </si>
  <si>
    <t>UAB „Staccato“</t>
  </si>
  <si>
    <t>UAB „Musonas“</t>
  </si>
  <si>
    <t>UAB „Mobiliųjų telefonų techninis centras“</t>
  </si>
  <si>
    <t>UAB „SRS servisas“</t>
  </si>
  <si>
    <t>Turto vertinimo priežiūros tarnyba</t>
  </si>
  <si>
    <t>UAB „InfoEra“</t>
  </si>
  <si>
    <t>ne PVM mokėtojas</t>
  </si>
  <si>
    <t>123.4.1</t>
  </si>
  <si>
    <t>UAB „Raudonas šuo“</t>
  </si>
  <si>
    <t>UAB „Esse LT“;
UAB „Sanderson Gourmet“;
UAB „Maisto ralis“</t>
  </si>
  <si>
    <t>Lietuvos standartizacijos departamentas</t>
  </si>
  <si>
    <t>VšĮ „Valstybės institucijų kalbų centras“</t>
  </si>
  <si>
    <t>120 akademinių val. 12 asmenų grupei</t>
  </si>
  <si>
    <t>Maitinimo paslaugos delegacijai iš Švedijos</t>
  </si>
  <si>
    <t>Kelio ženklo gamyba ir montavimas, Vilniaus filialas</t>
  </si>
  <si>
    <t>Mišrių komunalinių atliekų, antrinių žaliavų bei stambiagabaričių atliekų surinkimo ir išvežimo paslaugos, Vilniaus filialas</t>
  </si>
  <si>
    <t>Pakeliamas kelio užtvaras, Vilniaus filialas</t>
  </si>
  <si>
    <t>Vėsinimo-kondicionavimo ir šalčio sistemų techninio aptarnavimo priežiūros ir remonto paslaugos</t>
  </si>
  <si>
    <t>UAB „Darola“;
UAB „Viršupio boulingas“</t>
  </si>
  <si>
    <t>UAB „Zona optima“</t>
  </si>
  <si>
    <t>UAB „Varsta“</t>
  </si>
  <si>
    <t>UAB „VSA Vilnius“</t>
  </si>
  <si>
    <t>UAB „Energijos serviso grupė“</t>
  </si>
  <si>
    <t>apklausa / atsižvelgiant į numatomą pirkimo vertę</t>
  </si>
  <si>
    <t>Tauragės Žalgirių gimnazija</t>
  </si>
  <si>
    <t>UAB „Abdonas“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</si>
</sst>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36"/>
  <sheetViews>
    <sheetView showGridLines="0" tabSelected="1" workbookViewId="0">
      <pane ySplit="4" topLeftCell="A5" activePane="bottomLeft" state="frozen"/>
      <selection pane="bottomLeft" activeCell="D36" sqref="D36"/>
    </sheetView>
  </sheetViews>
  <sheetFormatPr defaultRowHeight="15" x14ac:dyDescent="0.25"/>
  <cols>
    <col min="1" max="1" width="1.42578125" style="2" customWidth="1"/>
    <col min="2" max="2" width="5.42578125" style="2" customWidth="1"/>
    <col min="3" max="3" width="20.7109375" style="2" customWidth="1"/>
    <col min="4" max="4" width="19" style="7" customWidth="1"/>
    <col min="5" max="5" width="15.85546875" style="2" customWidth="1"/>
    <col min="6" max="6" width="20.5703125" style="2" customWidth="1"/>
    <col min="7" max="7" width="16.140625" style="2" customWidth="1"/>
    <col min="8" max="8" width="15.7109375" style="13" customWidth="1"/>
    <col min="9" max="9" width="17.85546875" style="8" customWidth="1"/>
    <col min="10" max="10" width="14.28515625" style="7" customWidth="1"/>
    <col min="11" max="16384" width="9.140625" style="2"/>
  </cols>
  <sheetData>
    <row r="1" spans="2:10" x14ac:dyDescent="0.25">
      <c r="B1" s="9"/>
      <c r="C1" s="9"/>
      <c r="D1" s="10"/>
      <c r="E1" s="9"/>
      <c r="F1" s="9"/>
      <c r="G1" s="9"/>
      <c r="H1" s="12"/>
      <c r="I1" s="11"/>
      <c r="J1" s="10"/>
    </row>
    <row r="2" spans="2:10" ht="15.75" x14ac:dyDescent="0.25">
      <c r="B2" s="22" t="s">
        <v>39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9"/>
      <c r="C3" s="9"/>
      <c r="D3" s="10"/>
      <c r="E3" s="9"/>
      <c r="F3" s="9"/>
      <c r="G3" s="9"/>
      <c r="H3" s="12"/>
      <c r="I3" s="11"/>
      <c r="J3" s="10"/>
    </row>
    <row r="4" spans="2:10" ht="187.5" customHeight="1" x14ac:dyDescent="0.25">
      <c r="B4" s="1" t="s">
        <v>0</v>
      </c>
      <c r="C4" s="1" t="s">
        <v>3</v>
      </c>
      <c r="D4" s="1" t="s">
        <v>7</v>
      </c>
      <c r="E4" s="1" t="s">
        <v>9</v>
      </c>
      <c r="F4" s="1" t="s">
        <v>2</v>
      </c>
      <c r="G4" s="1" t="s">
        <v>10</v>
      </c>
      <c r="H4" s="1" t="s">
        <v>1</v>
      </c>
      <c r="I4" s="6" t="s">
        <v>4</v>
      </c>
      <c r="J4" s="6" t="s">
        <v>6</v>
      </c>
    </row>
    <row r="5" spans="2:10" ht="60" x14ac:dyDescent="0.25">
      <c r="B5" s="3">
        <f>IF(C5="","",COUNTA(C5))</f>
        <v>1</v>
      </c>
      <c r="C5" s="4" t="s">
        <v>48</v>
      </c>
      <c r="D5" s="4" t="s">
        <v>85</v>
      </c>
      <c r="E5" s="16" t="s">
        <v>49</v>
      </c>
      <c r="F5" s="15" t="s">
        <v>87</v>
      </c>
      <c r="G5" s="3"/>
      <c r="H5" s="17">
        <v>650</v>
      </c>
      <c r="I5" s="4" t="s">
        <v>5</v>
      </c>
      <c r="J5" s="4"/>
    </row>
    <row r="6" spans="2:10" ht="60" x14ac:dyDescent="0.25">
      <c r="B6" s="3">
        <f>IF(C6="","",COUNT($B$5:B5)+1)</f>
        <v>2</v>
      </c>
      <c r="C6" s="4" t="s">
        <v>12</v>
      </c>
      <c r="D6" s="4" t="s">
        <v>85</v>
      </c>
      <c r="E6" s="16" t="s">
        <v>50</v>
      </c>
      <c r="F6" s="15" t="s">
        <v>51</v>
      </c>
      <c r="G6" s="3"/>
      <c r="H6" s="18">
        <v>4400</v>
      </c>
      <c r="I6" s="4" t="s">
        <v>5</v>
      </c>
      <c r="J6" s="4"/>
    </row>
    <row r="7" spans="2:10" ht="60" x14ac:dyDescent="0.25">
      <c r="B7" s="3">
        <f>IF(C7="","",COUNT($B$5:B6)+1)</f>
        <v>3</v>
      </c>
      <c r="C7" s="15" t="s">
        <v>52</v>
      </c>
      <c r="D7" s="4" t="s">
        <v>85</v>
      </c>
      <c r="E7" s="5" t="s">
        <v>49</v>
      </c>
      <c r="F7" s="15" t="s">
        <v>53</v>
      </c>
      <c r="G7" s="3"/>
      <c r="H7" s="17">
        <v>500</v>
      </c>
      <c r="I7" s="4" t="s">
        <v>5</v>
      </c>
      <c r="J7" s="4"/>
    </row>
    <row r="8" spans="2:10" ht="60" x14ac:dyDescent="0.25">
      <c r="B8" s="3">
        <f>IF(C8="","",COUNT($B$5:B7)+1)</f>
        <v>4</v>
      </c>
      <c r="C8" s="4" t="s">
        <v>13</v>
      </c>
      <c r="D8" s="4" t="s">
        <v>85</v>
      </c>
      <c r="E8" s="5" t="s">
        <v>50</v>
      </c>
      <c r="F8" s="4" t="s">
        <v>70</v>
      </c>
      <c r="G8" s="3"/>
      <c r="H8" s="17">
        <v>684</v>
      </c>
      <c r="I8" s="4" t="s">
        <v>5</v>
      </c>
      <c r="J8" s="4"/>
    </row>
    <row r="9" spans="2:10" ht="60" x14ac:dyDescent="0.25">
      <c r="B9" s="3">
        <f>IF(C9="","",COUNT($B$5:B8)+1)</f>
        <v>5</v>
      </c>
      <c r="C9" s="4" t="s">
        <v>14</v>
      </c>
      <c r="D9" s="4" t="s">
        <v>85</v>
      </c>
      <c r="E9" s="5" t="s">
        <v>55</v>
      </c>
      <c r="F9" s="15" t="s">
        <v>57</v>
      </c>
      <c r="G9" s="3"/>
      <c r="H9" s="17">
        <v>1879.12</v>
      </c>
      <c r="I9" s="4" t="s">
        <v>5</v>
      </c>
      <c r="J9" s="4"/>
    </row>
    <row r="10" spans="2:10" ht="75" x14ac:dyDescent="0.25">
      <c r="B10" s="3">
        <f>IF(C10="","",COUNT($B$5:B9)+1)</f>
        <v>6</v>
      </c>
      <c r="C10" s="4" t="s">
        <v>15</v>
      </c>
      <c r="D10" s="4" t="s">
        <v>85</v>
      </c>
      <c r="E10" s="5" t="s">
        <v>50</v>
      </c>
      <c r="F10" s="15" t="s">
        <v>61</v>
      </c>
      <c r="G10" s="3"/>
      <c r="H10" s="17">
        <v>3500</v>
      </c>
      <c r="I10" s="4" t="s">
        <v>5</v>
      </c>
      <c r="J10" s="4"/>
    </row>
    <row r="11" spans="2:10" ht="90" x14ac:dyDescent="0.25">
      <c r="B11" s="3">
        <f>IF(C11="","",COUNT($B$5:B10)+1)</f>
        <v>7</v>
      </c>
      <c r="C11" s="4" t="s">
        <v>16</v>
      </c>
      <c r="D11" s="4" t="s">
        <v>85</v>
      </c>
      <c r="E11" s="5" t="s">
        <v>50</v>
      </c>
      <c r="F11" s="15" t="s">
        <v>61</v>
      </c>
      <c r="G11" s="3"/>
      <c r="H11" s="17">
        <v>2500</v>
      </c>
      <c r="I11" s="4" t="s">
        <v>5</v>
      </c>
      <c r="J11" s="4"/>
    </row>
    <row r="12" spans="2:10" ht="60" x14ac:dyDescent="0.25">
      <c r="B12" s="3">
        <f>IF(C12="","",COUNT($B$5:B11)+1)</f>
        <v>8</v>
      </c>
      <c r="C12" s="4" t="s">
        <v>17</v>
      </c>
      <c r="D12" s="4" t="s">
        <v>85</v>
      </c>
      <c r="E12" s="5" t="s">
        <v>55</v>
      </c>
      <c r="F12" s="4" t="s">
        <v>56</v>
      </c>
      <c r="G12" s="3"/>
      <c r="H12" s="19">
        <v>30</v>
      </c>
      <c r="I12" s="4" t="s">
        <v>5</v>
      </c>
      <c r="J12" s="4"/>
    </row>
    <row r="13" spans="2:10" ht="60" x14ac:dyDescent="0.25">
      <c r="B13" s="3">
        <f>IF(C13="","",COUNT($B$5:B12)+1)</f>
        <v>9</v>
      </c>
      <c r="C13" s="4" t="s">
        <v>40</v>
      </c>
      <c r="D13" s="4" t="s">
        <v>85</v>
      </c>
      <c r="E13" s="5" t="s">
        <v>11</v>
      </c>
      <c r="F13" s="15" t="s">
        <v>41</v>
      </c>
      <c r="G13" s="3"/>
      <c r="H13" s="19">
        <v>980</v>
      </c>
      <c r="I13" s="4" t="s">
        <v>5</v>
      </c>
      <c r="J13" s="4"/>
    </row>
    <row r="14" spans="2:10" ht="60" x14ac:dyDescent="0.25">
      <c r="B14" s="3">
        <f>IF(C14="","",COUNT($B$5:B13)+1)</f>
        <v>10</v>
      </c>
      <c r="C14" s="4" t="s">
        <v>18</v>
      </c>
      <c r="D14" s="4" t="s">
        <v>85</v>
      </c>
      <c r="E14" s="21" t="s">
        <v>69</v>
      </c>
      <c r="F14" s="15" t="s">
        <v>65</v>
      </c>
      <c r="G14" s="3"/>
      <c r="H14" s="19">
        <f>120000*1.21</f>
        <v>145200</v>
      </c>
      <c r="I14" s="4" t="s">
        <v>5</v>
      </c>
      <c r="J14" s="4"/>
    </row>
    <row r="15" spans="2:10" ht="60" x14ac:dyDescent="0.25">
      <c r="B15" s="3">
        <f>IF(C15="","",COUNT($B$5:B14)+1)</f>
        <v>11</v>
      </c>
      <c r="C15" s="4" t="s">
        <v>19</v>
      </c>
      <c r="D15" s="4" t="s">
        <v>85</v>
      </c>
      <c r="E15" s="5" t="s">
        <v>42</v>
      </c>
      <c r="F15" s="15" t="s">
        <v>66</v>
      </c>
      <c r="G15" s="3"/>
      <c r="H15" s="17">
        <v>22525</v>
      </c>
      <c r="I15" s="4" t="s">
        <v>5</v>
      </c>
      <c r="J15" s="4" t="s">
        <v>68</v>
      </c>
    </row>
    <row r="16" spans="2:10" ht="60" x14ac:dyDescent="0.25">
      <c r="B16" s="3">
        <f>IF(C16="","",COUNT($B$5:B15)+1)</f>
        <v>12</v>
      </c>
      <c r="C16" s="4" t="s">
        <v>20</v>
      </c>
      <c r="D16" s="4" t="s">
        <v>85</v>
      </c>
      <c r="E16" s="14" t="s">
        <v>44</v>
      </c>
      <c r="F16" s="15" t="s">
        <v>67</v>
      </c>
      <c r="G16" s="3"/>
      <c r="H16" s="17">
        <v>10587.5</v>
      </c>
      <c r="I16" s="4" t="s">
        <v>5</v>
      </c>
      <c r="J16" s="4"/>
    </row>
    <row r="17" spans="2:10" ht="60" x14ac:dyDescent="0.25">
      <c r="B17" s="3">
        <f>IF(C17="","",COUNT($B$5:B16)+1)</f>
        <v>13</v>
      </c>
      <c r="C17" s="4" t="s">
        <v>21</v>
      </c>
      <c r="D17" s="4" t="s">
        <v>85</v>
      </c>
      <c r="E17" s="14" t="s">
        <v>46</v>
      </c>
      <c r="F17" s="15" t="s">
        <v>47</v>
      </c>
      <c r="G17" s="3"/>
      <c r="H17" s="18">
        <v>5000</v>
      </c>
      <c r="I17" s="4" t="s">
        <v>5</v>
      </c>
      <c r="J17" s="4"/>
    </row>
    <row r="18" spans="2:10" ht="60" x14ac:dyDescent="0.25">
      <c r="B18" s="3">
        <f>IF(C18="","",COUNT($B$5:B17)+1)</f>
        <v>14</v>
      </c>
      <c r="C18" s="4" t="s">
        <v>22</v>
      </c>
      <c r="D18" s="4" t="s">
        <v>85</v>
      </c>
      <c r="E18" s="14" t="s">
        <v>50</v>
      </c>
      <c r="F18" s="15" t="s">
        <v>64</v>
      </c>
      <c r="G18" s="3"/>
      <c r="H18" s="17">
        <v>73</v>
      </c>
      <c r="I18" s="4" t="s">
        <v>5</v>
      </c>
      <c r="J18" s="4"/>
    </row>
    <row r="19" spans="2:10" ht="60" x14ac:dyDescent="0.25">
      <c r="B19" s="3">
        <f>IF(C19="","",COUNT($B$5:B18)+1)</f>
        <v>15</v>
      </c>
      <c r="C19" s="4" t="s">
        <v>23</v>
      </c>
      <c r="D19" s="4" t="s">
        <v>85</v>
      </c>
      <c r="E19" s="14" t="s">
        <v>42</v>
      </c>
      <c r="F19" s="15" t="s">
        <v>73</v>
      </c>
      <c r="G19" s="3"/>
      <c r="H19" s="18">
        <v>9936</v>
      </c>
      <c r="I19" s="4" t="s">
        <v>5</v>
      </c>
      <c r="J19" s="4" t="s">
        <v>74</v>
      </c>
    </row>
    <row r="20" spans="2:10" ht="60" x14ac:dyDescent="0.25">
      <c r="B20" s="3">
        <f>IF(C20="","",COUNT($B$5:B19)+1)</f>
        <v>16</v>
      </c>
      <c r="C20" s="4" t="s">
        <v>24</v>
      </c>
      <c r="D20" s="4" t="s">
        <v>85</v>
      </c>
      <c r="E20" s="14" t="s">
        <v>55</v>
      </c>
      <c r="F20" s="15" t="s">
        <v>63</v>
      </c>
      <c r="G20" s="3"/>
      <c r="H20" s="17">
        <v>160.5</v>
      </c>
      <c r="I20" s="4" t="s">
        <v>5</v>
      </c>
      <c r="J20" s="4"/>
    </row>
    <row r="21" spans="2:10" ht="60" x14ac:dyDescent="0.25">
      <c r="B21" s="3">
        <f>IF(C21="","",COUNT($B$5:B20)+1)</f>
        <v>17</v>
      </c>
      <c r="C21" s="4" t="s">
        <v>25</v>
      </c>
      <c r="D21" s="4" t="s">
        <v>85</v>
      </c>
      <c r="E21" s="14" t="s">
        <v>42</v>
      </c>
      <c r="F21" s="15" t="s">
        <v>43</v>
      </c>
      <c r="G21" s="3"/>
      <c r="H21" s="18">
        <v>199650</v>
      </c>
      <c r="I21" s="4" t="s">
        <v>5</v>
      </c>
      <c r="J21" s="4"/>
    </row>
    <row r="22" spans="2:10" ht="60" x14ac:dyDescent="0.25">
      <c r="B22" s="3">
        <f>IF(C22="","",COUNT($B$5:B21)+1)</f>
        <v>18</v>
      </c>
      <c r="C22" s="4" t="s">
        <v>26</v>
      </c>
      <c r="D22" s="4" t="s">
        <v>85</v>
      </c>
      <c r="E22" s="14" t="s">
        <v>59</v>
      </c>
      <c r="F22" s="15" t="s">
        <v>72</v>
      </c>
      <c r="G22" s="3"/>
      <c r="H22" s="17">
        <v>200.8</v>
      </c>
      <c r="I22" s="4" t="s">
        <v>5</v>
      </c>
      <c r="J22" s="4"/>
    </row>
    <row r="23" spans="2:10" ht="60" x14ac:dyDescent="0.25">
      <c r="B23" s="3">
        <f>IF(C23="","",COUNT($B$5:B22)+1)</f>
        <v>19</v>
      </c>
      <c r="C23" s="15" t="s">
        <v>52</v>
      </c>
      <c r="D23" s="4" t="s">
        <v>85</v>
      </c>
      <c r="E23" s="14" t="s">
        <v>35</v>
      </c>
      <c r="F23" s="15" t="s">
        <v>53</v>
      </c>
      <c r="G23" s="3"/>
      <c r="H23" s="18">
        <v>500</v>
      </c>
      <c r="I23" s="4" t="s">
        <v>5</v>
      </c>
      <c r="J23" s="4"/>
    </row>
    <row r="24" spans="2:10" ht="60" x14ac:dyDescent="0.25">
      <c r="B24" s="3">
        <f>IF(C24="","",COUNT($B$5:B23)+1)</f>
        <v>20</v>
      </c>
      <c r="C24" s="4" t="s">
        <v>27</v>
      </c>
      <c r="D24" s="4" t="s">
        <v>85</v>
      </c>
      <c r="E24" s="4" t="s">
        <v>69</v>
      </c>
      <c r="F24" s="15" t="s">
        <v>62</v>
      </c>
      <c r="G24" s="3"/>
      <c r="H24" s="17">
        <v>17028</v>
      </c>
      <c r="I24" s="4" t="s">
        <v>5</v>
      </c>
      <c r="J24" s="4"/>
    </row>
    <row r="25" spans="2:10" ht="60" x14ac:dyDescent="0.25">
      <c r="B25" s="3">
        <f>IF(C25="","",COUNT($B$5:B24)+1)</f>
        <v>21</v>
      </c>
      <c r="C25" s="4" t="s">
        <v>28</v>
      </c>
      <c r="D25" s="4" t="s">
        <v>85</v>
      </c>
      <c r="E25" s="14" t="s">
        <v>37</v>
      </c>
      <c r="F25" s="15" t="s">
        <v>58</v>
      </c>
      <c r="G25" s="3"/>
      <c r="H25" s="17">
        <f>2700*1.21</f>
        <v>3267</v>
      </c>
      <c r="I25" s="4" t="s">
        <v>5</v>
      </c>
      <c r="J25" s="4"/>
    </row>
    <row r="26" spans="2:10" ht="60" x14ac:dyDescent="0.25">
      <c r="B26" s="3">
        <f>IF(C26="","",COUNT($B$5:B25)+1)</f>
        <v>22</v>
      </c>
      <c r="C26" s="4" t="s">
        <v>29</v>
      </c>
      <c r="D26" s="4" t="s">
        <v>85</v>
      </c>
      <c r="E26" s="14" t="s">
        <v>54</v>
      </c>
      <c r="F26" s="15" t="s">
        <v>86</v>
      </c>
      <c r="G26" s="3"/>
      <c r="H26" s="18">
        <v>2700</v>
      </c>
      <c r="I26" s="4" t="s">
        <v>5</v>
      </c>
      <c r="J26" s="4"/>
    </row>
    <row r="27" spans="2:10" ht="60" x14ac:dyDescent="0.25">
      <c r="B27" s="3">
        <f>IF(C27="","",COUNT($B$5:B26)+1)</f>
        <v>23</v>
      </c>
      <c r="C27" s="4" t="s">
        <v>30</v>
      </c>
      <c r="D27" s="4" t="s">
        <v>85</v>
      </c>
      <c r="E27" s="14" t="s">
        <v>59</v>
      </c>
      <c r="F27" s="15" t="s">
        <v>60</v>
      </c>
      <c r="G27" s="3"/>
      <c r="H27" s="17">
        <f>370*1.21</f>
        <v>447.7</v>
      </c>
      <c r="I27" s="4" t="s">
        <v>5</v>
      </c>
      <c r="J27" s="4"/>
    </row>
    <row r="28" spans="2:10" ht="60" x14ac:dyDescent="0.25">
      <c r="B28" s="3">
        <f>IF(C28="","",COUNT($B$5:B27)+1)</f>
        <v>24</v>
      </c>
      <c r="C28" s="4" t="s">
        <v>31</v>
      </c>
      <c r="D28" s="4" t="s">
        <v>85</v>
      </c>
      <c r="E28" s="21" t="s">
        <v>37</v>
      </c>
      <c r="F28" s="15" t="s">
        <v>71</v>
      </c>
      <c r="G28" s="3"/>
      <c r="H28" s="17">
        <f>340.09+885.64+234.77+859+178.26</f>
        <v>2497.7600000000002</v>
      </c>
      <c r="I28" s="4" t="s">
        <v>5</v>
      </c>
      <c r="J28" s="4"/>
    </row>
    <row r="29" spans="2:10" ht="60" x14ac:dyDescent="0.25">
      <c r="B29" s="3">
        <f>IF(C29="","",COUNT($B$5:B28)+1)</f>
        <v>25</v>
      </c>
      <c r="C29" s="4" t="s">
        <v>32</v>
      </c>
      <c r="D29" s="4" t="s">
        <v>85</v>
      </c>
      <c r="E29" s="14" t="s">
        <v>35</v>
      </c>
      <c r="F29" s="15" t="s">
        <v>36</v>
      </c>
      <c r="G29" s="3"/>
      <c r="H29" s="18">
        <v>275</v>
      </c>
      <c r="I29" s="4" t="s">
        <v>5</v>
      </c>
      <c r="J29" s="4"/>
    </row>
    <row r="30" spans="2:10" ht="60" x14ac:dyDescent="0.25">
      <c r="B30" s="3">
        <f>IF(C30="","",COUNT($B$5:B29)+1)</f>
        <v>26</v>
      </c>
      <c r="C30" s="4" t="s">
        <v>33</v>
      </c>
      <c r="D30" s="4" t="s">
        <v>85</v>
      </c>
      <c r="E30" s="14" t="s">
        <v>42</v>
      </c>
      <c r="F30" s="15" t="s">
        <v>45</v>
      </c>
      <c r="G30" s="3"/>
      <c r="H30" s="18">
        <v>197230</v>
      </c>
      <c r="I30" s="4" t="s">
        <v>5</v>
      </c>
      <c r="J30" s="4"/>
    </row>
    <row r="31" spans="2:10" ht="90" x14ac:dyDescent="0.25">
      <c r="B31" s="3">
        <f>IF(C31="","",COUNT($B$5:B30)+1)</f>
        <v>27</v>
      </c>
      <c r="C31" s="4" t="s">
        <v>34</v>
      </c>
      <c r="D31" s="4" t="s">
        <v>8</v>
      </c>
      <c r="E31" s="14" t="s">
        <v>37</v>
      </c>
      <c r="F31" s="15" t="s">
        <v>38</v>
      </c>
      <c r="G31" s="3"/>
      <c r="H31" s="20">
        <f>740*1.21</f>
        <v>895.4</v>
      </c>
      <c r="I31" s="4" t="s">
        <v>5</v>
      </c>
      <c r="J31" s="4"/>
    </row>
    <row r="32" spans="2:10" ht="60" x14ac:dyDescent="0.25">
      <c r="B32" s="3">
        <f>IF(C32="","",COUNT($B$5:B31)+1)</f>
        <v>28</v>
      </c>
      <c r="C32" s="4" t="s">
        <v>75</v>
      </c>
      <c r="D32" s="4" t="s">
        <v>85</v>
      </c>
      <c r="E32" s="14" t="s">
        <v>37</v>
      </c>
      <c r="F32" s="15" t="s">
        <v>80</v>
      </c>
      <c r="G32" s="3"/>
      <c r="H32" s="17">
        <f>163.65+750</f>
        <v>913.65</v>
      </c>
      <c r="I32" s="4" t="s">
        <v>5</v>
      </c>
      <c r="J32" s="4"/>
    </row>
    <row r="33" spans="2:10" ht="60" x14ac:dyDescent="0.25">
      <c r="B33" s="3">
        <f>IF(C33="","",COUNT($B$5:B32)+1)</f>
        <v>29</v>
      </c>
      <c r="C33" s="4" t="s">
        <v>76</v>
      </c>
      <c r="D33" s="4" t="s">
        <v>85</v>
      </c>
      <c r="E33" s="14" t="s">
        <v>35</v>
      </c>
      <c r="F33" s="15" t="s">
        <v>81</v>
      </c>
      <c r="G33" s="3"/>
      <c r="H33" s="17">
        <v>310.89</v>
      </c>
      <c r="I33" s="4" t="s">
        <v>5</v>
      </c>
      <c r="J33" s="4"/>
    </row>
    <row r="34" spans="2:10" ht="90" x14ac:dyDescent="0.25">
      <c r="B34" s="3">
        <f>IF(C34="","",COUNT($B$5:B33)+1)</f>
        <v>30</v>
      </c>
      <c r="C34" s="4" t="s">
        <v>77</v>
      </c>
      <c r="D34" s="4" t="s">
        <v>85</v>
      </c>
      <c r="E34" s="14" t="s">
        <v>69</v>
      </c>
      <c r="F34" s="15" t="s">
        <v>83</v>
      </c>
      <c r="G34" s="3"/>
      <c r="H34" s="18">
        <v>19000</v>
      </c>
      <c r="I34" s="4" t="s">
        <v>5</v>
      </c>
      <c r="J34" s="4"/>
    </row>
    <row r="35" spans="2:10" ht="60" x14ac:dyDescent="0.25">
      <c r="B35" s="3">
        <f>IF(C35="","",COUNT($B$5:B34)+1)</f>
        <v>31</v>
      </c>
      <c r="C35" s="4" t="s">
        <v>78</v>
      </c>
      <c r="D35" s="4" t="s">
        <v>85</v>
      </c>
      <c r="E35" s="14" t="s">
        <v>35</v>
      </c>
      <c r="F35" s="15" t="s">
        <v>82</v>
      </c>
      <c r="G35" s="3"/>
      <c r="H35" s="17">
        <v>5234.9799999999996</v>
      </c>
      <c r="I35" s="4" t="s">
        <v>5</v>
      </c>
      <c r="J35" s="4"/>
    </row>
    <row r="36" spans="2:10" ht="90" x14ac:dyDescent="0.25">
      <c r="B36" s="3">
        <f>IF(C36="","",COUNT($B$5:B35)+1)</f>
        <v>32</v>
      </c>
      <c r="C36" s="4" t="s">
        <v>79</v>
      </c>
      <c r="D36" s="4" t="s">
        <v>85</v>
      </c>
      <c r="E36" s="14" t="s">
        <v>69</v>
      </c>
      <c r="F36" s="15" t="s">
        <v>84</v>
      </c>
      <c r="G36" s="3"/>
      <c r="H36" s="18">
        <v>70000</v>
      </c>
      <c r="I36" s="4" t="s">
        <v>5</v>
      </c>
      <c r="J36" s="4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Regina Kastickienė</cp:lastModifiedBy>
  <cp:lastPrinted>2014-02-28T11:03:11Z</cp:lastPrinted>
  <dcterms:created xsi:type="dcterms:W3CDTF">2014-01-30T11:38:13Z</dcterms:created>
  <dcterms:modified xsi:type="dcterms:W3CDTF">2014-10-02T06:48:51Z</dcterms:modified>
</cp:coreProperties>
</file>